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0380" windowHeight="6030" activeTab="2"/>
  </bookViews>
  <sheets>
    <sheet name="Scenario PivotTable" sheetId="6" r:id="rId1"/>
    <sheet name="Scenario PivotTable 2" sheetId="8" r:id="rId2"/>
    <sheet name="This Year" sheetId="1" r:id="rId3"/>
    <sheet name="Last Year" sheetId="2" r:id="rId4"/>
  </sheets>
  <definedNames>
    <definedName name="Advertising">'This Year'!$B$6</definedName>
    <definedName name="Dec_Improvements">'This Year'!$M$17</definedName>
    <definedName name="Estimated_Growth">'This Year'!$B$4</definedName>
    <definedName name="July_Improvements">'This Year'!$G$17</definedName>
    <definedName name="Office_Overheads">'This Year'!$B$7</definedName>
    <definedName name="Wages">'This Year'!$B$5</definedName>
  </definedNames>
  <calcPr calcId="125725"/>
  <pivotCaches>
    <pivotCache cacheId="0" r:id="rId5"/>
    <pivotCache cacheId="1" r:id="rId6"/>
  </pivotCaches>
</workbook>
</file>

<file path=xl/calcChain.xml><?xml version="1.0" encoding="utf-8"?>
<calcChain xmlns="http://schemas.openxmlformats.org/spreadsheetml/2006/main">
  <c r="M16" i="2"/>
  <c r="M18" s="1"/>
  <c r="M20" s="1"/>
  <c r="L16"/>
  <c r="K16"/>
  <c r="J16"/>
  <c r="I16"/>
  <c r="H16"/>
  <c r="G16"/>
  <c r="F16"/>
  <c r="E16"/>
  <c r="D16"/>
  <c r="C16"/>
  <c r="B16"/>
  <c r="L15"/>
  <c r="K15"/>
  <c r="J15"/>
  <c r="I15"/>
  <c r="H15"/>
  <c r="G15"/>
  <c r="F15"/>
  <c r="E15"/>
  <c r="D15"/>
  <c r="C15"/>
  <c r="B15"/>
  <c r="L14"/>
  <c r="K14"/>
  <c r="K18" s="1"/>
  <c r="K20" s="1"/>
  <c r="J14"/>
  <c r="I14"/>
  <c r="I18" s="1"/>
  <c r="I20" s="1"/>
  <c r="H14"/>
  <c r="G14"/>
  <c r="G18" s="1"/>
  <c r="G20" s="1"/>
  <c r="F14"/>
  <c r="E14"/>
  <c r="E18" s="1"/>
  <c r="E20" s="1"/>
  <c r="D14"/>
  <c r="C14"/>
  <c r="C18" s="1"/>
  <c r="C20" s="1"/>
  <c r="B14"/>
  <c r="M13"/>
  <c r="L13"/>
  <c r="K13"/>
  <c r="J13"/>
  <c r="I13"/>
  <c r="H13"/>
  <c r="G13"/>
  <c r="F13"/>
  <c r="E13"/>
  <c r="D13"/>
  <c r="C13"/>
  <c r="B13"/>
  <c r="C13" i="1"/>
  <c r="D13"/>
  <c r="E13"/>
  <c r="F13"/>
  <c r="G13"/>
  <c r="H13"/>
  <c r="I13"/>
  <c r="J13"/>
  <c r="K13"/>
  <c r="L13"/>
  <c r="M13"/>
  <c r="B13"/>
  <c r="C16"/>
  <c r="D16"/>
  <c r="E16"/>
  <c r="F16"/>
  <c r="G16"/>
  <c r="H16"/>
  <c r="I16"/>
  <c r="J16"/>
  <c r="K16"/>
  <c r="L16"/>
  <c r="M16"/>
  <c r="B16"/>
  <c r="C15"/>
  <c r="D15"/>
  <c r="E15"/>
  <c r="F15"/>
  <c r="G15"/>
  <c r="H15"/>
  <c r="I15"/>
  <c r="J15"/>
  <c r="K15"/>
  <c r="L15"/>
  <c r="B15"/>
  <c r="C14"/>
  <c r="D14"/>
  <c r="E14"/>
  <c r="F14"/>
  <c r="G14"/>
  <c r="H14"/>
  <c r="I14"/>
  <c r="J14"/>
  <c r="K14"/>
  <c r="L14"/>
  <c r="B14"/>
  <c r="M18"/>
  <c r="M20" s="1"/>
  <c r="B18" i="2" l="1"/>
  <c r="B20" s="1"/>
  <c r="D18"/>
  <c r="D20" s="1"/>
  <c r="F18"/>
  <c r="F20" s="1"/>
  <c r="H18"/>
  <c r="H20" s="1"/>
  <c r="J18"/>
  <c r="J20" s="1"/>
  <c r="L18"/>
  <c r="L20" s="1"/>
  <c r="J18" i="1"/>
  <c r="J20" s="1"/>
  <c r="B18"/>
  <c r="B20" s="1"/>
  <c r="K18"/>
  <c r="K20" s="1"/>
  <c r="I18"/>
  <c r="I20" s="1"/>
  <c r="G18"/>
  <c r="G20" s="1"/>
  <c r="E18"/>
  <c r="E20" s="1"/>
  <c r="C18"/>
  <c r="C20" s="1"/>
  <c r="L18"/>
  <c r="L20" s="1"/>
  <c r="H18"/>
  <c r="H20" s="1"/>
  <c r="D18"/>
  <c r="D20" s="1"/>
  <c r="F18"/>
  <c r="F20" s="1"/>
</calcChain>
</file>

<file path=xl/sharedStrings.xml><?xml version="1.0" encoding="utf-8"?>
<sst xmlns="http://schemas.openxmlformats.org/spreadsheetml/2006/main" count="86" uniqueCount="47">
  <si>
    <t>Sales</t>
  </si>
  <si>
    <t>Wages</t>
  </si>
  <si>
    <t>Advertising</t>
  </si>
  <si>
    <t>Office Overheads</t>
  </si>
  <si>
    <t>TOTAL</t>
  </si>
  <si>
    <t>PROFIT/LOSS</t>
  </si>
  <si>
    <t>Estimated Growth</t>
  </si>
  <si>
    <t>Major Improvements</t>
  </si>
  <si>
    <t>12 Month Forecast - HAWLEYS BREWERY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</si>
  <si>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</si>
  <si>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</si>
  <si>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</si>
  <si>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</si>
  <si>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</si>
  <si>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</si>
  <si>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</si>
  <si>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</si>
  <si>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</si>
  <si>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</si>
  <si>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</si>
  <si>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</si>
  <si>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</si>
  <si>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EXPENDITURE</t>
  </si>
  <si>
    <t>Jan - December</t>
  </si>
  <si>
    <t>Estimated_Growth</t>
  </si>
  <si>
    <t>Office_Overheads</t>
  </si>
  <si>
    <t>July_Improvements</t>
  </si>
  <si>
    <t>Dec_Improvements</t>
  </si>
  <si>
    <t>This Year</t>
  </si>
  <si>
    <t>Best Case Next Year</t>
  </si>
  <si>
    <t>Worst Case Next Year</t>
  </si>
  <si>
    <t>$B$20</t>
  </si>
  <si>
    <t>$C$20</t>
  </si>
  <si>
    <t>$D$20</t>
  </si>
  <si>
    <t>$E$20</t>
  </si>
  <si>
    <t>$F$20</t>
  </si>
  <si>
    <t>$G$20</t>
  </si>
  <si>
    <t>$H$20</t>
  </si>
  <si>
    <t>$I$20</t>
  </si>
  <si>
    <t>$J$20</t>
  </si>
  <si>
    <t>$K$20</t>
  </si>
  <si>
    <t>$L$20</t>
  </si>
  <si>
    <t>$M$20</t>
  </si>
  <si>
    <t>Result Cells</t>
  </si>
  <si>
    <t>Row Labels</t>
  </si>
  <si>
    <t>$B$4:$B$7,July_Improvements,$M</t>
  </si>
  <si>
    <t>(All)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</si>
</sst>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&quot;$&quot;#,##0.00"/>
  </numFmts>
  <fonts count="4">
    <font>
      <sz val="10"/>
      <name val="Arial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1" fillId="0" borderId="0" xfId="0" applyFont="1"/>
    <xf numFmtId="17" fontId="1" fillId="0" borderId="0" xfId="0" applyNumberFormat="1" applyFont="1"/>
    <xf numFmtId="164" fontId="2" fillId="0" borderId="0" xfId="0" applyNumberFormat="1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164" fontId="2" fillId="2" borderId="0" xfId="0" applyNumberFormat="1" applyFont="1" applyFill="1"/>
    <xf numFmtId="10" fontId="2" fillId="0" borderId="0" xfId="1" applyNumberFormat="1" applyFont="1"/>
    <xf numFmtId="165" fontId="2" fillId="0" borderId="0" xfId="0" applyNumberFormat="1" applyFont="1"/>
    <xf numFmtId="164" fontId="1" fillId="0" borderId="0" xfId="0" applyNumberFormat="1" applyFont="1" applyFill="1"/>
    <xf numFmtId="164" fontId="2" fillId="0" borderId="0" xfId="0" applyNumberFormat="1" applyFont="1" applyFill="1"/>
    <xf numFmtId="10" fontId="2" fillId="2" borderId="0" xfId="1" applyNumberFormat="1" applyFont="1" applyFill="1"/>
    <xf numFmtId="3" fontId="2" fillId="2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aina" refreshedDate="40517.651216203703" createdVersion="3" refreshedVersion="3" minRefreshableVersion="3" recordCount="3">
  <cacheSource type="scenario"/>
  <cacheFields count="14">
    <cacheField name="$B$4:$B$7,July_Improvements,Dec_Improvements" numFmtId="0">
      <sharedItems containsNonDate="0" count="3">
        <s v="This Year"/>
        <s v="Best Case Next Year"/>
        <s v="Worst Case Next Year"/>
      </sharedItems>
    </cacheField>
    <cacheField name="$B$4:$B$7,July_Improvements,$M" numFmtId="0">
      <sharedItems containsNonDate="0" count="1">
        <s v="Raina"/>
      </sharedItems>
    </cacheField>
    <cacheField name="res $B$20" numFmtId="0">
      <sharedItems containsSemiMixedTypes="0" containsNonDate="0" containsString="0" containsNumber="1" containsInteger="1" minValue="-1250" maxValue="3875" count="3">
        <n v="3875"/>
        <n v="1750"/>
        <n v="-1250"/>
      </sharedItems>
    </cacheField>
    <cacheField name="res $C$20" numFmtId="0">
      <sharedItems containsSemiMixedTypes="0" containsNonDate="0" containsString="0" containsNumber="1" containsInteger="1" minValue="10250" maxValue="15375" count="3">
        <n v="15375"/>
        <n v="13250"/>
        <n v="10250"/>
      </sharedItems>
    </cacheField>
    <cacheField name="res $D$20" numFmtId="0">
      <sharedItems containsSemiMixedTypes="0" containsNonDate="0" containsString="0" containsNumber="1" containsInteger="1" minValue="11404" maxValue="16529" count="3">
        <n v="16529"/>
        <n v="14404"/>
        <n v="11404"/>
      </sharedItems>
    </cacheField>
    <cacheField name="res $E$20" numFmtId="0">
      <sharedItems containsSemiMixedTypes="0" containsNonDate="0" containsString="0" containsNumber="1" containsInteger="1" minValue="8907" maxValue="14032" count="3">
        <n v="14032"/>
        <n v="11907"/>
        <n v="8907"/>
      </sharedItems>
    </cacheField>
    <cacheField name="res $F$20" numFmtId="0">
      <sharedItems containsSemiMixedTypes="0" containsNonDate="0" containsString="0" containsNumber="1" containsInteger="1" minValue="9873" maxValue="14998" count="3">
        <n v="14998"/>
        <n v="12873"/>
        <n v="9873"/>
      </sharedItems>
    </cacheField>
    <cacheField name="res $G$20" numFmtId="0">
      <sharedItems containsSemiMixedTypes="0" containsNonDate="0" containsString="0" containsNumber="1" containsInteger="1" minValue="-13596" maxValue="-3471" count="3">
        <n v="-3471"/>
        <n v="-3596"/>
        <n v="-13596"/>
      </sharedItems>
    </cacheField>
    <cacheField name="res $H$20" numFmtId="0">
      <sharedItems containsSemiMixedTypes="0" containsNonDate="0" containsString="0" containsNumber="1" containsInteger="1" minValue="10750" maxValue="15875" count="3">
        <n v="15875"/>
        <n v="13750"/>
        <n v="10750"/>
      </sharedItems>
    </cacheField>
    <cacheField name="res $I$20" numFmtId="0">
      <sharedItems containsSemiMixedTypes="0" containsNonDate="0" containsString="0" containsNumber="1" containsInteger="1" minValue="7104" maxValue="12229" count="3">
        <n v="12229"/>
        <n v="10104"/>
        <n v="7104"/>
      </sharedItems>
    </cacheField>
    <cacheField name="res $J$20" numFmtId="0">
      <sharedItems containsSemiMixedTypes="0" containsNonDate="0" containsString="0" containsNumber="1" containsInteger="1" minValue="10404" maxValue="15529" count="3">
        <n v="15529"/>
        <n v="13404"/>
        <n v="10404"/>
      </sharedItems>
    </cacheField>
    <cacheField name="res $K$20" numFmtId="0">
      <sharedItems containsSemiMixedTypes="0" containsNonDate="0" containsString="0" containsNumber="1" containsInteger="1" minValue="8873" maxValue="13998" count="3">
        <n v="13998"/>
        <n v="11873"/>
        <n v="8873"/>
      </sharedItems>
    </cacheField>
    <cacheField name="res $L$20" numFmtId="0">
      <sharedItems containsSemiMixedTypes="0" containsNonDate="0" containsString="0" containsNumber="1" containsInteger="1" minValue="7919" maxValue="13044" count="3">
        <n v="13044"/>
        <n v="10919"/>
        <n v="7919"/>
      </sharedItems>
    </cacheField>
    <cacheField name="res $M$20" numFmtId="0">
      <sharedItems containsSemiMixedTypes="0" containsNonDate="0" containsString="0" containsNumber="1" containsInteger="1" minValue="20118" maxValue="26868" count="3">
        <n v="24243"/>
        <n v="26868"/>
        <n v="20118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Raina" refreshedDate="40517.652869097219" createdVersion="3" refreshedVersion="3" minRefreshableVersion="3" recordCount="3">
  <cacheSource type="scenario"/>
  <cacheFields count="8">
    <cacheField name="$B$4:$B$7,July_Improvements,Dec_Improvements" numFmtId="0">
      <sharedItems containsNonDate="0" count="3">
        <s v="This Year"/>
        <s v="Best Case Next Year"/>
        <s v="Worst Case Next Year"/>
      </sharedItems>
    </cacheField>
    <cacheField name="$B$4:$B$7,July_Improvements,$M" numFmtId="0">
      <sharedItems containsNonDate="0" count="1">
        <s v="Raina"/>
      </sharedItems>
    </cacheField>
    <cacheField name="res Estimated_Growth" numFmtId="0">
      <sharedItems containsSemiMixedTypes="0" containsNonDate="0" containsString="0" containsNumber="1" minValue="0.02" maxValue="7.0000000000000007E-2" count="3">
        <n v="0.04"/>
        <n v="7.0000000000000007E-2"/>
        <n v="0.02"/>
      </sharedItems>
    </cacheField>
    <cacheField name="res Wages" numFmtId="0">
      <sharedItems containsSemiMixedTypes="0" containsNonDate="0" containsString="0" containsNumber="1" containsInteger="1" minValue="250000" maxValue="300000" count="3">
        <n v="250000"/>
        <n v="275000"/>
        <n v="300000"/>
      </sharedItems>
    </cacheField>
    <cacheField name="res Advertising" numFmtId="0">
      <sharedItems containsSemiMixedTypes="0" containsNonDate="0" containsString="0" containsNumber="1" containsInteger="1" minValue="20000" maxValue="30000" count="3">
        <n v="20000"/>
        <n v="22000"/>
        <n v="30000"/>
      </sharedItems>
    </cacheField>
    <cacheField name="res Office_Overheads" numFmtId="0">
      <sharedItems containsSemiMixedTypes="0" containsNonDate="0" containsString="0" containsNumber="1" containsInteger="1" minValue="6000" maxValue="9000" count="3">
        <n v="7500"/>
        <n v="6000"/>
        <n v="9000"/>
      </sharedItems>
    </cacheField>
    <cacheField name="res July_Improvements" numFmtId="0">
      <sharedItems containsSemiMixedTypes="0" containsNonDate="0" containsString="0" containsNumber="1" containsInteger="1" minValue="8000" maxValue="15000" count="3">
        <n v="10000"/>
        <n v="8000"/>
        <n v="15000"/>
      </sharedItems>
    </cacheField>
    <cacheField name="res Dec_Improvements" numFmtId="0">
      <sharedItems containsSemiMixedTypes="0" containsNonDate="0" containsString="0" containsNumber="1" containsInteger="1" minValue="7500" maxValue="14000" count="3">
        <n v="10000"/>
        <n v="7500"/>
        <n v="14000"/>
      </sharedItems>
    </cacheField>
  </cacheField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Result Cells" updatedVersion="3" minRefreshableVersion="3" showCalcMbrs="0" useAutoFormatting="1" rowGrandTotals="0" colGrandTotals="0" itemPrintTitles="1" createdVersion="3" indent="0" outline="1" outlineData="1" multipleFieldFilters="0" fieldListSortAscending="1">
  <location ref="A3:M7" firstHeaderRow="1" firstDataRow="2" firstDataCol="1" rowPageCount="1" colPageCount="1"/>
  <pivotFields count="14">
    <pivotField axis="axisRow" showAll="0" defaultSubtotal="0">
      <items count="3">
        <item x="1"/>
        <item x="0"/>
        <item x="2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pageFields count="1">
    <pageField fld="1" hier="-1"/>
  </pageFields>
  <dataFields count="12">
    <dataField name="$B$20" fld="2" baseField="0" baseItem="0"/>
    <dataField name="$C$20" fld="3" baseField="0" baseItem="0"/>
    <dataField name="$D$20" fld="4" baseField="0" baseItem="0"/>
    <dataField name="$E$20" fld="5" baseField="0" baseItem="0"/>
    <dataField name="$F$20" fld="6" baseField="0" baseItem="0"/>
    <dataField name="$G$20" fld="7" baseField="0" baseItem="0"/>
    <dataField name="$H$20" fld="8" baseField="0" baseItem="0"/>
    <dataField name="$I$20" fld="9" baseField="0" baseItem="0"/>
    <dataField name="$J$20" fld="10" baseField="0" baseItem="0"/>
    <dataField name="$K$20" fld="11" baseField="0" baseItem="0"/>
    <dataField name="$L$20" fld="12" baseField="0" baseItem="0"/>
    <dataField name="$M$20" fld="13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Result Cells" updatedVersion="3" minRefreshableVersion="3" showCalcMbrs="0" useAutoFormatting="1" rowGrandTotals="0" colGrandTotals="0" itemPrintTitles="1" createdVersion="3" indent="0" outline="1" outlineData="1" multipleFieldFilters="0" fieldListSortAscending="1">
  <location ref="A3:G7" firstHeaderRow="1" firstDataRow="2" firstDataCol="1"/>
  <pivotFields count="8">
    <pivotField axis="axisRow" showAll="0" defaultSubtotal="0">
      <items count="3">
        <item x="1"/>
        <item x="0"/>
        <item x="2"/>
      </items>
    </pivotField>
    <pivotField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Estimated_Growth" fld="2" baseField="0" baseItem="0"/>
    <dataField name="Wages" fld="3" baseField="0" baseItem="0"/>
    <dataField name="Advertising" fld="4" baseField="0" baseItem="0"/>
    <dataField name="Office_Overheads" fld="5" baseField="0" baseItem="0"/>
    <dataField name="July_Improvements" fld="6" baseField="0" baseItem="0"/>
    <dataField name="Dec_Improvements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workbookViewId="0"/>
  </sheetViews>
  <sheetFormatPr defaultRowHeight="12.75"/>
  <cols>
    <col min="1" max="1" width="30.28515625" bestFit="1" customWidth="1"/>
    <col min="2" max="2" width="13.85546875" bestFit="1" customWidth="1"/>
    <col min="3" max="4" width="6.28515625" bestFit="1" customWidth="1"/>
    <col min="5" max="6" width="6.140625" bestFit="1" customWidth="1"/>
    <col min="7" max="7" width="6.5703125" bestFit="1" customWidth="1"/>
    <col min="8" max="8" width="6.28515625" bestFit="1" customWidth="1"/>
    <col min="9" max="10" width="6" bestFit="1" customWidth="1"/>
    <col min="11" max="11" width="6.28515625" bestFit="1" customWidth="1"/>
    <col min="12" max="12" width="6.140625" bestFit="1" customWidth="1"/>
    <col min="13" max="13" width="6.5703125" bestFit="1" customWidth="1"/>
  </cols>
  <sheetData>
    <row r="1" spans="1:13">
      <c r="A1" s="15" t="s">
        <v>45</v>
      </c>
      <c r="B1" t="s">
        <v>46</v>
      </c>
    </row>
    <row r="3" spans="1:13">
      <c r="B3" s="15" t="s">
        <v>43</v>
      </c>
    </row>
    <row r="4" spans="1:13">
      <c r="A4" s="15" t="s">
        <v>44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38</v>
      </c>
      <c r="J4" t="s">
        <v>39</v>
      </c>
      <c r="K4" t="s">
        <v>40</v>
      </c>
      <c r="L4" t="s">
        <v>41</v>
      </c>
      <c r="M4" t="s">
        <v>42</v>
      </c>
    </row>
    <row r="5" spans="1:13">
      <c r="A5" s="16" t="s">
        <v>29</v>
      </c>
      <c r="B5" s="17">
        <v>1750</v>
      </c>
      <c r="C5" s="17">
        <v>13250</v>
      </c>
      <c r="D5" s="17">
        <v>14404</v>
      </c>
      <c r="E5" s="17">
        <v>11907</v>
      </c>
      <c r="F5" s="17">
        <v>12873</v>
      </c>
      <c r="G5" s="17">
        <v>-3596</v>
      </c>
      <c r="H5" s="17">
        <v>13750</v>
      </c>
      <c r="I5" s="17">
        <v>10104</v>
      </c>
      <c r="J5" s="17">
        <v>13404</v>
      </c>
      <c r="K5" s="17">
        <v>11873</v>
      </c>
      <c r="L5" s="17">
        <v>10919</v>
      </c>
      <c r="M5" s="17">
        <v>26868</v>
      </c>
    </row>
    <row r="6" spans="1:13">
      <c r="A6" s="16" t="s">
        <v>28</v>
      </c>
      <c r="B6" s="17">
        <v>3875</v>
      </c>
      <c r="C6" s="17">
        <v>15375</v>
      </c>
      <c r="D6" s="17">
        <v>16529</v>
      </c>
      <c r="E6" s="17">
        <v>14032</v>
      </c>
      <c r="F6" s="17">
        <v>14998</v>
      </c>
      <c r="G6" s="17">
        <v>-3471</v>
      </c>
      <c r="H6" s="17">
        <v>15875</v>
      </c>
      <c r="I6" s="17">
        <v>12229</v>
      </c>
      <c r="J6" s="17">
        <v>15529</v>
      </c>
      <c r="K6" s="17">
        <v>13998</v>
      </c>
      <c r="L6" s="17">
        <v>13044</v>
      </c>
      <c r="M6" s="17">
        <v>24243</v>
      </c>
    </row>
    <row r="7" spans="1:13">
      <c r="A7" s="16" t="s">
        <v>30</v>
      </c>
      <c r="B7" s="17">
        <v>-1250</v>
      </c>
      <c r="C7" s="17">
        <v>10250</v>
      </c>
      <c r="D7" s="17">
        <v>11404</v>
      </c>
      <c r="E7" s="17">
        <v>8907</v>
      </c>
      <c r="F7" s="17">
        <v>9873</v>
      </c>
      <c r="G7" s="17">
        <v>-13596</v>
      </c>
      <c r="H7" s="17">
        <v>10750</v>
      </c>
      <c r="I7" s="17">
        <v>7104</v>
      </c>
      <c r="J7" s="17">
        <v>10404</v>
      </c>
      <c r="K7" s="17">
        <v>8873</v>
      </c>
      <c r="L7" s="17">
        <v>7919</v>
      </c>
      <c r="M7" s="17">
        <v>20118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G7"/>
  <sheetViews>
    <sheetView workbookViewId="0">
      <selection activeCell="F11" sqref="F11"/>
    </sheetView>
  </sheetViews>
  <sheetFormatPr defaultRowHeight="12.75"/>
  <cols>
    <col min="1" max="1" width="20" customWidth="1"/>
    <col min="2" max="2" width="17.7109375" customWidth="1"/>
    <col min="3" max="3" width="7.140625" customWidth="1"/>
    <col min="4" max="4" width="11.140625" customWidth="1"/>
    <col min="5" max="5" width="17.28515625" customWidth="1"/>
    <col min="6" max="6" width="18.85546875" customWidth="1"/>
    <col min="7" max="7" width="18.5703125" bestFit="1" customWidth="1"/>
  </cols>
  <sheetData>
    <row r="3" spans="1:7">
      <c r="B3" s="15" t="s">
        <v>43</v>
      </c>
    </row>
    <row r="4" spans="1:7">
      <c r="A4" s="15" t="s">
        <v>44</v>
      </c>
      <c r="B4" t="s">
        <v>24</v>
      </c>
      <c r="C4" t="s">
        <v>1</v>
      </c>
      <c r="D4" t="s">
        <v>2</v>
      </c>
      <c r="E4" t="s">
        <v>25</v>
      </c>
      <c r="F4" t="s">
        <v>26</v>
      </c>
      <c r="G4" t="s">
        <v>27</v>
      </c>
    </row>
    <row r="5" spans="1:7">
      <c r="A5" s="16" t="s">
        <v>29</v>
      </c>
      <c r="B5" s="17">
        <v>7.0000000000000007E-2</v>
      </c>
      <c r="C5" s="17">
        <v>275000</v>
      </c>
      <c r="D5" s="17">
        <v>22000</v>
      </c>
      <c r="E5" s="17">
        <v>6000</v>
      </c>
      <c r="F5" s="17">
        <v>8000</v>
      </c>
      <c r="G5" s="17">
        <v>7500</v>
      </c>
    </row>
    <row r="6" spans="1:7">
      <c r="A6" s="16" t="s">
        <v>28</v>
      </c>
      <c r="B6" s="17">
        <v>0.04</v>
      </c>
      <c r="C6" s="17">
        <v>250000</v>
      </c>
      <c r="D6" s="17">
        <v>20000</v>
      </c>
      <c r="E6" s="17">
        <v>7500</v>
      </c>
      <c r="F6" s="17">
        <v>10000</v>
      </c>
      <c r="G6" s="17">
        <v>10000</v>
      </c>
    </row>
    <row r="7" spans="1:7">
      <c r="A7" s="16" t="s">
        <v>30</v>
      </c>
      <c r="B7" s="17">
        <v>0.02</v>
      </c>
      <c r="C7" s="17">
        <v>300000</v>
      </c>
      <c r="D7" s="17">
        <v>30000</v>
      </c>
      <c r="E7" s="17">
        <v>9000</v>
      </c>
      <c r="F7" s="17">
        <v>15000</v>
      </c>
      <c r="G7" s="17">
        <v>14000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1"/>
  <sheetViews>
    <sheetView tabSelected="1" zoomScaleNormal="100" workbookViewId="0">
      <selection activeCell="B4" sqref="B4"/>
    </sheetView>
  </sheetViews>
  <sheetFormatPr defaultRowHeight="15.75"/>
  <cols>
    <col min="1" max="1" width="21.7109375" style="1" customWidth="1"/>
    <col min="2" max="11" width="11.42578125" style="1" bestFit="1" customWidth="1"/>
    <col min="12" max="12" width="12.28515625" style="1" bestFit="1" customWidth="1"/>
    <col min="13" max="13" width="10.28515625" style="1" bestFit="1" customWidth="1"/>
    <col min="14" max="16384" width="9.140625" style="1"/>
  </cols>
  <sheetData>
    <row r="1" spans="1:13">
      <c r="A1" s="18" t="s">
        <v>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13">
      <c r="A3" s="5" t="s">
        <v>23</v>
      </c>
      <c r="B3" s="7"/>
    </row>
    <row r="4" spans="1:13">
      <c r="A4" s="7" t="s">
        <v>6</v>
      </c>
      <c r="B4" s="13">
        <v>0.02</v>
      </c>
    </row>
    <row r="5" spans="1:13">
      <c r="A5" s="7" t="s">
        <v>1</v>
      </c>
      <c r="B5" s="14">
        <v>300000</v>
      </c>
    </row>
    <row r="6" spans="1:13">
      <c r="A6" s="7" t="s">
        <v>2</v>
      </c>
      <c r="B6" s="14">
        <v>30000</v>
      </c>
    </row>
    <row r="7" spans="1:13">
      <c r="A7" s="7" t="s">
        <v>3</v>
      </c>
      <c r="B7" s="14">
        <v>9000</v>
      </c>
    </row>
    <row r="9" spans="1:13" s="2" customFormat="1"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  <c r="J9" s="3" t="s">
        <v>17</v>
      </c>
      <c r="K9" s="3" t="s">
        <v>18</v>
      </c>
      <c r="L9" s="3" t="s">
        <v>19</v>
      </c>
      <c r="M9" s="3" t="s">
        <v>20</v>
      </c>
    </row>
    <row r="10" spans="1:13">
      <c r="A10" s="2" t="s">
        <v>21</v>
      </c>
    </row>
    <row r="11" spans="1:13">
      <c r="A11" s="7" t="s">
        <v>0</v>
      </c>
      <c r="B11" s="12">
        <v>27000</v>
      </c>
      <c r="C11" s="12">
        <v>38500</v>
      </c>
      <c r="D11" s="12">
        <v>39654</v>
      </c>
      <c r="E11" s="12">
        <v>37157</v>
      </c>
      <c r="F11" s="12">
        <v>38123</v>
      </c>
      <c r="G11" s="12">
        <v>29654</v>
      </c>
      <c r="H11" s="12">
        <v>39000</v>
      </c>
      <c r="I11" s="12">
        <v>35354</v>
      </c>
      <c r="J11" s="12">
        <v>38654</v>
      </c>
      <c r="K11" s="12">
        <v>37123</v>
      </c>
      <c r="L11" s="12">
        <v>36169</v>
      </c>
      <c r="M11" s="12">
        <v>45978</v>
      </c>
    </row>
    <row r="12" spans="1:13">
      <c r="A12" s="2" t="s">
        <v>22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>
      <c r="A13" s="1" t="s">
        <v>6</v>
      </c>
      <c r="B13" s="9">
        <f>$B$4/12</f>
        <v>1.6666666666666668E-3</v>
      </c>
      <c r="C13" s="9">
        <f t="shared" ref="C13:M13" si="0">$B$4/12</f>
        <v>1.6666666666666668E-3</v>
      </c>
      <c r="D13" s="9">
        <f t="shared" si="0"/>
        <v>1.6666666666666668E-3</v>
      </c>
      <c r="E13" s="9">
        <f t="shared" si="0"/>
        <v>1.6666666666666668E-3</v>
      </c>
      <c r="F13" s="9">
        <f t="shared" si="0"/>
        <v>1.6666666666666668E-3</v>
      </c>
      <c r="G13" s="9">
        <f t="shared" si="0"/>
        <v>1.6666666666666668E-3</v>
      </c>
      <c r="H13" s="9">
        <f t="shared" si="0"/>
        <v>1.6666666666666668E-3</v>
      </c>
      <c r="I13" s="9">
        <f t="shared" si="0"/>
        <v>1.6666666666666668E-3</v>
      </c>
      <c r="J13" s="9">
        <f t="shared" si="0"/>
        <v>1.6666666666666668E-3</v>
      </c>
      <c r="K13" s="9">
        <f t="shared" si="0"/>
        <v>1.6666666666666668E-3</v>
      </c>
      <c r="L13" s="9">
        <f t="shared" si="0"/>
        <v>1.6666666666666668E-3</v>
      </c>
      <c r="M13" s="9">
        <f t="shared" si="0"/>
        <v>1.6666666666666668E-3</v>
      </c>
    </row>
    <row r="14" spans="1:13">
      <c r="A14" s="1" t="s">
        <v>1</v>
      </c>
      <c r="B14" s="10">
        <f>$B$5/12</f>
        <v>25000</v>
      </c>
      <c r="C14" s="10">
        <f t="shared" ref="C14:L14" si="1">$B$5/12</f>
        <v>25000</v>
      </c>
      <c r="D14" s="10">
        <f t="shared" si="1"/>
        <v>25000</v>
      </c>
      <c r="E14" s="10">
        <f t="shared" si="1"/>
        <v>25000</v>
      </c>
      <c r="F14" s="10">
        <f t="shared" si="1"/>
        <v>25000</v>
      </c>
      <c r="G14" s="10">
        <f t="shared" si="1"/>
        <v>25000</v>
      </c>
      <c r="H14" s="10">
        <f t="shared" si="1"/>
        <v>25000</v>
      </c>
      <c r="I14" s="10">
        <f t="shared" si="1"/>
        <v>25000</v>
      </c>
      <c r="J14" s="10">
        <f t="shared" si="1"/>
        <v>25000</v>
      </c>
      <c r="K14" s="10">
        <f t="shared" si="1"/>
        <v>25000</v>
      </c>
      <c r="L14" s="10">
        <f t="shared" si="1"/>
        <v>25000</v>
      </c>
      <c r="M14" s="10">
        <v>7500</v>
      </c>
    </row>
    <row r="15" spans="1:13">
      <c r="A15" s="1" t="s">
        <v>2</v>
      </c>
      <c r="B15" s="10">
        <f>$B$6/12</f>
        <v>2500</v>
      </c>
      <c r="C15" s="10">
        <f t="shared" ref="C15:L15" si="2">$B$6/12</f>
        <v>2500</v>
      </c>
      <c r="D15" s="10">
        <f t="shared" si="2"/>
        <v>2500</v>
      </c>
      <c r="E15" s="10">
        <f t="shared" si="2"/>
        <v>2500</v>
      </c>
      <c r="F15" s="10">
        <f t="shared" si="2"/>
        <v>2500</v>
      </c>
      <c r="G15" s="10">
        <f t="shared" si="2"/>
        <v>2500</v>
      </c>
      <c r="H15" s="10">
        <f t="shared" si="2"/>
        <v>2500</v>
      </c>
      <c r="I15" s="10">
        <f t="shared" si="2"/>
        <v>2500</v>
      </c>
      <c r="J15" s="10">
        <f t="shared" si="2"/>
        <v>2500</v>
      </c>
      <c r="K15" s="10">
        <f t="shared" si="2"/>
        <v>2500</v>
      </c>
      <c r="L15" s="10">
        <f t="shared" si="2"/>
        <v>2500</v>
      </c>
      <c r="M15" s="10">
        <v>3610</v>
      </c>
    </row>
    <row r="16" spans="1:13">
      <c r="A16" s="1" t="s">
        <v>3</v>
      </c>
      <c r="B16" s="10">
        <f>$B$7/12</f>
        <v>750</v>
      </c>
      <c r="C16" s="10">
        <f t="shared" ref="C16:M16" si="3">$B$7/12</f>
        <v>750</v>
      </c>
      <c r="D16" s="10">
        <f t="shared" si="3"/>
        <v>750</v>
      </c>
      <c r="E16" s="10">
        <f t="shared" si="3"/>
        <v>750</v>
      </c>
      <c r="F16" s="10">
        <f t="shared" si="3"/>
        <v>750</v>
      </c>
      <c r="G16" s="10">
        <f t="shared" si="3"/>
        <v>750</v>
      </c>
      <c r="H16" s="10">
        <f t="shared" si="3"/>
        <v>750</v>
      </c>
      <c r="I16" s="10">
        <f t="shared" si="3"/>
        <v>750</v>
      </c>
      <c r="J16" s="10">
        <f t="shared" si="3"/>
        <v>750</v>
      </c>
      <c r="K16" s="10">
        <f t="shared" si="3"/>
        <v>750</v>
      </c>
      <c r="L16" s="10">
        <f t="shared" si="3"/>
        <v>750</v>
      </c>
      <c r="M16" s="10">
        <f t="shared" si="3"/>
        <v>750</v>
      </c>
    </row>
    <row r="17" spans="1:13">
      <c r="A17" s="1" t="s">
        <v>7</v>
      </c>
      <c r="B17" s="4"/>
      <c r="C17" s="4"/>
      <c r="D17" s="4"/>
      <c r="F17" s="4"/>
      <c r="G17" s="8">
        <v>15000</v>
      </c>
      <c r="H17" s="4"/>
      <c r="I17" s="4"/>
      <c r="J17" s="4"/>
      <c r="K17" s="4"/>
      <c r="L17" s="4"/>
      <c r="M17" s="8">
        <v>14000</v>
      </c>
    </row>
    <row r="18" spans="1:13">
      <c r="A18" s="6" t="s">
        <v>4</v>
      </c>
      <c r="B18" s="12">
        <f t="shared" ref="B18:M18" si="4">SUM(B14:B17)</f>
        <v>28250</v>
      </c>
      <c r="C18" s="12">
        <f t="shared" si="4"/>
        <v>28250</v>
      </c>
      <c r="D18" s="12">
        <f t="shared" si="4"/>
        <v>28250</v>
      </c>
      <c r="E18" s="12">
        <f t="shared" si="4"/>
        <v>28250</v>
      </c>
      <c r="F18" s="12">
        <f t="shared" si="4"/>
        <v>28250</v>
      </c>
      <c r="G18" s="12">
        <f t="shared" si="4"/>
        <v>43250</v>
      </c>
      <c r="H18" s="12">
        <f t="shared" si="4"/>
        <v>28250</v>
      </c>
      <c r="I18" s="12">
        <f t="shared" si="4"/>
        <v>28250</v>
      </c>
      <c r="J18" s="12">
        <f t="shared" si="4"/>
        <v>28250</v>
      </c>
      <c r="K18" s="12">
        <f t="shared" si="4"/>
        <v>28250</v>
      </c>
      <c r="L18" s="12">
        <f t="shared" si="4"/>
        <v>28250</v>
      </c>
      <c r="M18" s="12">
        <f t="shared" si="4"/>
        <v>25860</v>
      </c>
    </row>
    <row r="19" spans="1:13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7"/>
    </row>
    <row r="20" spans="1:13" s="2" customFormat="1">
      <c r="A20" s="5" t="s">
        <v>5</v>
      </c>
      <c r="B20" s="11">
        <f t="shared" ref="B20:M20" si="5">B11-B18</f>
        <v>-1250</v>
      </c>
      <c r="C20" s="11">
        <f t="shared" si="5"/>
        <v>10250</v>
      </c>
      <c r="D20" s="11">
        <f t="shared" si="5"/>
        <v>11404</v>
      </c>
      <c r="E20" s="11">
        <f t="shared" si="5"/>
        <v>8907</v>
      </c>
      <c r="F20" s="11">
        <f t="shared" si="5"/>
        <v>9873</v>
      </c>
      <c r="G20" s="11">
        <f t="shared" si="5"/>
        <v>-13596</v>
      </c>
      <c r="H20" s="11">
        <f t="shared" si="5"/>
        <v>10750</v>
      </c>
      <c r="I20" s="11">
        <f t="shared" si="5"/>
        <v>7104</v>
      </c>
      <c r="J20" s="11">
        <f t="shared" si="5"/>
        <v>10404</v>
      </c>
      <c r="K20" s="11">
        <f t="shared" si="5"/>
        <v>8873</v>
      </c>
      <c r="L20" s="11">
        <f t="shared" si="5"/>
        <v>7919</v>
      </c>
      <c r="M20" s="11">
        <f t="shared" si="5"/>
        <v>20118</v>
      </c>
    </row>
    <row r="21" spans="1:13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</sheetData>
  <scenarios current="2" show="2" sqref="B4:B7 G17 M17">
    <scenario name="This Year" locked="1" count="6" user="Raina" comment="Budget figures for this financial year._x000a__x000a_Modified by Raina on 5/12/2010">
      <inputCells r="B4" val="0.04" numFmtId="10"/>
      <inputCells r="B5" val="250000" numFmtId="10"/>
      <inputCells r="B6" val="20000" numFmtId="10"/>
      <inputCells r="B7" val="7500" numFmtId="10"/>
      <inputCells r="G17" val="10000" numFmtId="164"/>
      <inputCells r="M17" val="10000" numFmtId="164"/>
    </scenario>
    <scenario name="Best Case Next Year" locked="1" count="6" user="Raina" comment="Created by Raina on 5/12/2010">
      <inputCells r="B4" val="0.07" numFmtId="10"/>
      <inputCells r="B5" val="275000" numFmtId="3"/>
      <inputCells r="B6" val="22000" numFmtId="3"/>
      <inputCells r="B7" val="6000" numFmtId="3"/>
      <inputCells r="G17" val="8000" numFmtId="164"/>
      <inputCells r="M17" val="7500" numFmtId="164"/>
    </scenario>
    <scenario name="Worst Case Next Year" locked="1" count="6" user="Raina" comment="Created by Raina on 5/12/2010">
      <inputCells r="B4" val="0.02" numFmtId="10"/>
      <inputCells r="B5" val="300000" numFmtId="3"/>
      <inputCells r="B6" val="30000" numFmtId="3"/>
      <inputCells r="B7" val="9000" numFmtId="3"/>
      <inputCells r="G17" val="15000" numFmtId="164"/>
      <inputCells r="M17" val="14000" numFmtId="164"/>
    </scenario>
    <scenario name="Last Year Actual" locked="1" count="6" user="Raina" comment="Created by Raina on 5/12/2010_x000a_Modified by Raina on 5/12/2010">
      <inputCells r="B4" val="0.03" numFmtId="10"/>
      <inputCells r="B5" val="220000" numFmtId="3"/>
      <inputCells r="B6" val="13500" numFmtId="3"/>
      <inputCells r="B7" val="5000" numFmtId="3"/>
      <inputCells r="G17" val="2000" numFmtId="164"/>
      <inputCells r="M17" val="1500" numFmtId="164"/>
    </scenario>
    <scenario name="Best Case Last Year" locked="1" count="6" user="Raina" comment="Created by Raina on 5/12/2010">
      <inputCells r="B4" val="3.5" numFmtId="10"/>
      <inputCells r="B5" val="199000" numFmtId="3"/>
      <inputCells r="B6" val="13000" numFmtId="3"/>
      <inputCells r="B7" val="4800" numFmtId="3"/>
      <inputCells r="G17" val="1800" numFmtId="164"/>
      <inputCells r="M17" val="2200" numFmtId="164"/>
    </scenario>
    <scenario name="Worst Case Last Year" locked="1" count="6" user="Raina" comment="Created by Raina on 5/12/2010">
      <inputCells r="B4" val="0.05" numFmtId="10"/>
      <inputCells r="B5" val="230000" numFmtId="3"/>
      <inputCells r="B6" val="14000" numFmtId="3"/>
      <inputCells r="B7" val="7000" numFmtId="3"/>
      <inputCells r="G17" val="3000" numFmtId="164"/>
      <inputCells r="M17" val="3000" numFmtId="164"/>
    </scenario>
  </scenarios>
  <mergeCells count="1">
    <mergeCell ref="A1:M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1"/>
  <sheetViews>
    <sheetView zoomScale="112" zoomScaleNormal="112" workbookViewId="0">
      <selection activeCell="B4" sqref="B4"/>
    </sheetView>
  </sheetViews>
  <sheetFormatPr defaultRowHeight="15.75"/>
  <cols>
    <col min="1" max="1" width="21.7109375" style="1" customWidth="1"/>
    <col min="2" max="11" width="11.42578125" style="1" bestFit="1" customWidth="1"/>
    <col min="12" max="12" width="12.28515625" style="1" bestFit="1" customWidth="1"/>
    <col min="13" max="13" width="10.28515625" style="1" bestFit="1" customWidth="1"/>
    <col min="14" max="16384" width="9.140625" style="1"/>
  </cols>
  <sheetData>
    <row r="1" spans="1:13">
      <c r="A1" s="18" t="s">
        <v>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3" spans="1:13">
      <c r="A3" s="5" t="s">
        <v>23</v>
      </c>
      <c r="B3" s="7"/>
    </row>
    <row r="4" spans="1:13">
      <c r="A4" s="7" t="s">
        <v>6</v>
      </c>
      <c r="B4" s="13">
        <v>0.03</v>
      </c>
    </row>
    <row r="5" spans="1:13">
      <c r="A5" s="7" t="s">
        <v>1</v>
      </c>
      <c r="B5" s="14">
        <v>220000</v>
      </c>
    </row>
    <row r="6" spans="1:13">
      <c r="A6" s="7" t="s">
        <v>2</v>
      </c>
      <c r="B6" s="14">
        <v>13500</v>
      </c>
    </row>
    <row r="7" spans="1:13">
      <c r="A7" s="7" t="s">
        <v>3</v>
      </c>
      <c r="B7" s="14">
        <v>5000</v>
      </c>
    </row>
    <row r="9" spans="1:13" s="2" customFormat="1"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3" t="s">
        <v>14</v>
      </c>
      <c r="H9" s="3" t="s">
        <v>15</v>
      </c>
      <c r="I9" s="3" t="s">
        <v>16</v>
      </c>
      <c r="J9" s="3" t="s">
        <v>17</v>
      </c>
      <c r="K9" s="3" t="s">
        <v>18</v>
      </c>
      <c r="L9" s="3" t="s">
        <v>19</v>
      </c>
      <c r="M9" s="3" t="s">
        <v>20</v>
      </c>
    </row>
    <row r="10" spans="1:13">
      <c r="A10" s="2" t="s">
        <v>21</v>
      </c>
    </row>
    <row r="11" spans="1:13">
      <c r="A11" s="7" t="s">
        <v>0</v>
      </c>
      <c r="B11" s="12">
        <v>27000</v>
      </c>
      <c r="C11" s="12">
        <v>38500</v>
      </c>
      <c r="D11" s="12">
        <v>39654</v>
      </c>
      <c r="E11" s="12">
        <v>37157</v>
      </c>
      <c r="F11" s="12">
        <v>38123</v>
      </c>
      <c r="G11" s="12">
        <v>29654</v>
      </c>
      <c r="H11" s="12">
        <v>39000</v>
      </c>
      <c r="I11" s="12">
        <v>35354</v>
      </c>
      <c r="J11" s="12">
        <v>38654</v>
      </c>
      <c r="K11" s="12">
        <v>37123</v>
      </c>
      <c r="L11" s="12">
        <v>36169</v>
      </c>
      <c r="M11" s="12">
        <v>45978</v>
      </c>
    </row>
    <row r="12" spans="1:13">
      <c r="A12" s="2" t="s">
        <v>22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>
      <c r="A13" s="1" t="s">
        <v>6</v>
      </c>
      <c r="B13" s="9">
        <f>$B$4/12</f>
        <v>2.5000000000000001E-3</v>
      </c>
      <c r="C13" s="9">
        <f t="shared" ref="C13:M13" si="0">$B$4/12</f>
        <v>2.5000000000000001E-3</v>
      </c>
      <c r="D13" s="9">
        <f t="shared" si="0"/>
        <v>2.5000000000000001E-3</v>
      </c>
      <c r="E13" s="9">
        <f t="shared" si="0"/>
        <v>2.5000000000000001E-3</v>
      </c>
      <c r="F13" s="9">
        <f t="shared" si="0"/>
        <v>2.5000000000000001E-3</v>
      </c>
      <c r="G13" s="9">
        <f t="shared" si="0"/>
        <v>2.5000000000000001E-3</v>
      </c>
      <c r="H13" s="9">
        <f t="shared" si="0"/>
        <v>2.5000000000000001E-3</v>
      </c>
      <c r="I13" s="9">
        <f t="shared" si="0"/>
        <v>2.5000000000000001E-3</v>
      </c>
      <c r="J13" s="9">
        <f t="shared" si="0"/>
        <v>2.5000000000000001E-3</v>
      </c>
      <c r="K13" s="9">
        <f t="shared" si="0"/>
        <v>2.5000000000000001E-3</v>
      </c>
      <c r="L13" s="9">
        <f t="shared" si="0"/>
        <v>2.5000000000000001E-3</v>
      </c>
      <c r="M13" s="9">
        <f t="shared" si="0"/>
        <v>2.5000000000000001E-3</v>
      </c>
    </row>
    <row r="14" spans="1:13">
      <c r="A14" s="1" t="s">
        <v>1</v>
      </c>
      <c r="B14" s="10">
        <f>$B$5/12</f>
        <v>18333.333333333332</v>
      </c>
      <c r="C14" s="10">
        <f t="shared" ref="C14:L14" si="1">$B$5/12</f>
        <v>18333.333333333332</v>
      </c>
      <c r="D14" s="10">
        <f t="shared" si="1"/>
        <v>18333.333333333332</v>
      </c>
      <c r="E14" s="10">
        <f t="shared" si="1"/>
        <v>18333.333333333332</v>
      </c>
      <c r="F14" s="10">
        <f t="shared" si="1"/>
        <v>18333.333333333332</v>
      </c>
      <c r="G14" s="10">
        <f t="shared" si="1"/>
        <v>18333.333333333332</v>
      </c>
      <c r="H14" s="10">
        <f t="shared" si="1"/>
        <v>18333.333333333332</v>
      </c>
      <c r="I14" s="10">
        <f t="shared" si="1"/>
        <v>18333.333333333332</v>
      </c>
      <c r="J14" s="10">
        <f t="shared" si="1"/>
        <v>18333.333333333332</v>
      </c>
      <c r="K14" s="10">
        <f t="shared" si="1"/>
        <v>18333.333333333332</v>
      </c>
      <c r="L14" s="10">
        <f t="shared" si="1"/>
        <v>18333.333333333332</v>
      </c>
      <c r="M14" s="10">
        <v>7500</v>
      </c>
    </row>
    <row r="15" spans="1:13">
      <c r="A15" s="1" t="s">
        <v>2</v>
      </c>
      <c r="B15" s="10">
        <f>$B$6/12</f>
        <v>1125</v>
      </c>
      <c r="C15" s="10">
        <f t="shared" ref="C15:L15" si="2">$B$6/12</f>
        <v>1125</v>
      </c>
      <c r="D15" s="10">
        <f t="shared" si="2"/>
        <v>1125</v>
      </c>
      <c r="E15" s="10">
        <f t="shared" si="2"/>
        <v>1125</v>
      </c>
      <c r="F15" s="10">
        <f t="shared" si="2"/>
        <v>1125</v>
      </c>
      <c r="G15" s="10">
        <f t="shared" si="2"/>
        <v>1125</v>
      </c>
      <c r="H15" s="10">
        <f t="shared" si="2"/>
        <v>1125</v>
      </c>
      <c r="I15" s="10">
        <f t="shared" si="2"/>
        <v>1125</v>
      </c>
      <c r="J15" s="10">
        <f t="shared" si="2"/>
        <v>1125</v>
      </c>
      <c r="K15" s="10">
        <f t="shared" si="2"/>
        <v>1125</v>
      </c>
      <c r="L15" s="10">
        <f t="shared" si="2"/>
        <v>1125</v>
      </c>
      <c r="M15" s="10">
        <v>3610</v>
      </c>
    </row>
    <row r="16" spans="1:13">
      <c r="A16" s="1" t="s">
        <v>3</v>
      </c>
      <c r="B16" s="10">
        <f>$B$7/12</f>
        <v>416.66666666666669</v>
      </c>
      <c r="C16" s="10">
        <f t="shared" ref="C16:M16" si="3">$B$7/12</f>
        <v>416.66666666666669</v>
      </c>
      <c r="D16" s="10">
        <f t="shared" si="3"/>
        <v>416.66666666666669</v>
      </c>
      <c r="E16" s="10">
        <f t="shared" si="3"/>
        <v>416.66666666666669</v>
      </c>
      <c r="F16" s="10">
        <f t="shared" si="3"/>
        <v>416.66666666666669</v>
      </c>
      <c r="G16" s="10">
        <f t="shared" si="3"/>
        <v>416.66666666666669</v>
      </c>
      <c r="H16" s="10">
        <f t="shared" si="3"/>
        <v>416.66666666666669</v>
      </c>
      <c r="I16" s="10">
        <f t="shared" si="3"/>
        <v>416.66666666666669</v>
      </c>
      <c r="J16" s="10">
        <f t="shared" si="3"/>
        <v>416.66666666666669</v>
      </c>
      <c r="K16" s="10">
        <f t="shared" si="3"/>
        <v>416.66666666666669</v>
      </c>
      <c r="L16" s="10">
        <f t="shared" si="3"/>
        <v>416.66666666666669</v>
      </c>
      <c r="M16" s="10">
        <f t="shared" si="3"/>
        <v>416.66666666666669</v>
      </c>
    </row>
    <row r="17" spans="1:13">
      <c r="A17" s="1" t="s">
        <v>7</v>
      </c>
      <c r="B17" s="4"/>
      <c r="C17" s="4"/>
      <c r="D17" s="4"/>
      <c r="F17" s="4"/>
      <c r="G17" s="8">
        <v>2000</v>
      </c>
      <c r="H17" s="4"/>
      <c r="I17" s="4"/>
      <c r="J17" s="4"/>
      <c r="K17" s="4"/>
      <c r="L17" s="4"/>
      <c r="M17" s="8">
        <v>1500</v>
      </c>
    </row>
    <row r="18" spans="1:13">
      <c r="A18" s="6" t="s">
        <v>4</v>
      </c>
      <c r="B18" s="12">
        <f t="shared" ref="B18:M18" si="4">SUM(B14:B17)</f>
        <v>19875</v>
      </c>
      <c r="C18" s="12">
        <f t="shared" si="4"/>
        <v>19875</v>
      </c>
      <c r="D18" s="12">
        <f t="shared" si="4"/>
        <v>19875</v>
      </c>
      <c r="E18" s="12">
        <f t="shared" si="4"/>
        <v>19875</v>
      </c>
      <c r="F18" s="12">
        <f t="shared" si="4"/>
        <v>19875</v>
      </c>
      <c r="G18" s="12">
        <f t="shared" si="4"/>
        <v>21875</v>
      </c>
      <c r="H18" s="12">
        <f t="shared" si="4"/>
        <v>19875</v>
      </c>
      <c r="I18" s="12">
        <f t="shared" si="4"/>
        <v>19875</v>
      </c>
      <c r="J18" s="12">
        <f t="shared" si="4"/>
        <v>19875</v>
      </c>
      <c r="K18" s="12">
        <f t="shared" si="4"/>
        <v>19875</v>
      </c>
      <c r="L18" s="12">
        <f t="shared" si="4"/>
        <v>19875</v>
      </c>
      <c r="M18" s="12">
        <f t="shared" si="4"/>
        <v>13026.666666666666</v>
      </c>
    </row>
    <row r="19" spans="1:13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7"/>
    </row>
    <row r="20" spans="1:13" s="2" customFormat="1">
      <c r="A20" s="5" t="s">
        <v>5</v>
      </c>
      <c r="B20" s="11">
        <f t="shared" ref="B20:M20" si="5">B11-B18</f>
        <v>7125</v>
      </c>
      <c r="C20" s="11">
        <f t="shared" si="5"/>
        <v>18625</v>
      </c>
      <c r="D20" s="11">
        <f t="shared" si="5"/>
        <v>19779</v>
      </c>
      <c r="E20" s="11">
        <f t="shared" si="5"/>
        <v>17282</v>
      </c>
      <c r="F20" s="11">
        <f t="shared" si="5"/>
        <v>18248</v>
      </c>
      <c r="G20" s="11">
        <f t="shared" si="5"/>
        <v>7779</v>
      </c>
      <c r="H20" s="11">
        <f t="shared" si="5"/>
        <v>19125</v>
      </c>
      <c r="I20" s="11">
        <f t="shared" si="5"/>
        <v>15479</v>
      </c>
      <c r="J20" s="11">
        <f t="shared" si="5"/>
        <v>18779</v>
      </c>
      <c r="K20" s="11">
        <f t="shared" si="5"/>
        <v>17248</v>
      </c>
      <c r="L20" s="11">
        <f t="shared" si="5"/>
        <v>16294</v>
      </c>
      <c r="M20" s="11">
        <f t="shared" si="5"/>
        <v>32951.333333333336</v>
      </c>
    </row>
    <row r="21" spans="1:13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</sheetData>
  <scenarios current="0" show="0">
    <scenario name="Last Year Actual" locked="1" count="6" user="Raina" comment="Created by Raina on 5/12/2010_x000a_Modified by Raina on 5/12/2010">
      <inputCells r="B4" val="0.03" numFmtId="10"/>
      <inputCells r="B5" val="220000" numFmtId="3"/>
      <inputCells r="B6" val="13500" numFmtId="3"/>
      <inputCells r="B7" val="5000" numFmtId="3"/>
      <inputCells r="G17" val="2000" numFmtId="164"/>
      <inputCells r="M17" val="1500" numFmtId="164"/>
    </scenario>
    <scenario name="Best Case Last Year" locked="1" count="6" user="Raina" comment="Created by Raina on 5/12/2010">
      <inputCells r="B4" val="3.5" numFmtId="10"/>
      <inputCells r="B5" val="199000" numFmtId="3"/>
      <inputCells r="B6" val="13000" numFmtId="3"/>
      <inputCells r="B7" val="4800" numFmtId="3"/>
      <inputCells r="G17" val="1800" numFmtId="164"/>
      <inputCells r="M17" val="2200" numFmtId="164"/>
    </scenario>
    <scenario name="Worst Case Last Year" locked="1" count="6" user="Raina" comment="Created by Raina on 5/12/2010">
      <inputCells r="B4" val="0.05" numFmtId="10"/>
      <inputCells r="B5" val="230000" numFmtId="3"/>
      <inputCells r="B6" val="14000" numFmtId="3"/>
      <inputCells r="B7" val="7000" numFmtId="3"/>
      <inputCells r="G17" val="3000" numFmtId="164"/>
      <inputCells r="M17" val="3000" numFmtId="164"/>
    </scenario>
  </scenarios>
  <mergeCells count="1">
    <mergeCell ref="A1:M1"/>
  </mergeCells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Scenario PivotTable</vt:lpstr>
      <vt:lpstr>Scenario PivotTable 2</vt:lpstr>
      <vt:lpstr>This Year</vt:lpstr>
      <vt:lpstr>Last Year</vt:lpstr>
      <vt:lpstr>Advertising</vt:lpstr>
      <vt:lpstr>Dec_Improvements</vt:lpstr>
      <vt:lpstr>Estimated_Growth</vt:lpstr>
      <vt:lpstr>July_Improvements</vt:lpstr>
      <vt:lpstr>Office_Overheads</vt:lpstr>
      <vt:lpstr>Wages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2002-01-19T05:47:17Z</dcterms:created>
  <dcterms:modified xsi:type="dcterms:W3CDTF">2011-02-04T08:13:32Z</dcterms:modified>
</cp:coreProperties>
</file>