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9155" windowHeight="8220" tabRatio="705"/>
  </bookViews>
  <sheets>
    <sheet name="Example 1" sheetId="3" r:id="rId1"/>
    <sheet name="Examples 2, 3, 4, 5" sheetId="1" r:id="rId2"/>
    <sheet name="Examples 6, 7" sheetId="2" r:id="rId3"/>
    <sheet name="DFunctions" sheetId="5" r:id="rId4"/>
    <sheet name="Example 8" sheetId="8" r:id="rId5"/>
    <sheet name="Example 9" sheetId="9" r:id="rId6"/>
    <sheet name="Examples 10,11" sheetId="10" r:id="rId7"/>
    <sheet name="Extracted Information" sheetId="6" r:id="rId8"/>
  </sheets>
  <externalReferences>
    <externalReference r:id="rId9"/>
  </externalReferences>
  <definedNames>
    <definedName name="AllData" localSheetId="4">'Example 8'!$A$1:$F$15</definedName>
    <definedName name="AllData" localSheetId="5">'Example 9'!$A$1:$F$15</definedName>
    <definedName name="AllData" localSheetId="6">'Examples 10,11'!$A$1:$F$15</definedName>
    <definedName name="AllData">DFunctions!$A$1:$F$15</definedName>
    <definedName name="Amount_Paid">OFFSET([1]Data!$D$2,0,0,COUNT([1]Data!$D$2:$D$999),1)</definedName>
    <definedName name="Cost_Remaining">OFFSET([1]Data!$F$2,0,0,COUNT([1]Data!$F$2:$F$999),1)</definedName>
    <definedName name="_xlnm.Criteria" localSheetId="5">'Example 9'!$A$20:$F$21</definedName>
    <definedName name="_xlnm.Criteria" localSheetId="6">'Examples 10,11'!$A$20:$F$22</definedName>
    <definedName name="_xlnm.Criteria">'Example 8'!$A$20:$F$21</definedName>
    <definedName name="Dates">DFunctions!$B$2:$B$15</definedName>
    <definedName name="Full_Cost">OFFSET([1]Data!$C$2,0,0,COUNT([1]Data!$C$2:$C$999),1)</definedName>
    <definedName name="Name">OFFSET([1]Data!$A$2,0,0,COUNTA([1]Data!$A$2:$A$999),1)</definedName>
    <definedName name="Percent_Paid">OFFSET([1]Data!$E$2,0,0,COUNT([1]Data!$E$2:$E$999),1)</definedName>
  </definedNames>
  <calcPr calcId="125725"/>
</workbook>
</file>

<file path=xl/calcChain.xml><?xml version="1.0" encoding="utf-8"?>
<calcChain xmlns="http://schemas.openxmlformats.org/spreadsheetml/2006/main">
  <c r="G22" i="10"/>
  <c r="G21"/>
  <c r="B22"/>
  <c r="B21"/>
  <c r="G21" i="9"/>
  <c r="G21" i="8"/>
  <c r="A2" i="6"/>
  <c r="B2"/>
  <c r="G11" s="1"/>
  <c r="C2"/>
  <c r="D2"/>
  <c r="E2"/>
  <c r="F2"/>
  <c r="H2"/>
  <c r="C3"/>
  <c r="E3"/>
  <c r="H3"/>
  <c r="H11"/>
  <c r="A12"/>
  <c r="B12"/>
  <c r="G12"/>
  <c r="H12"/>
  <c r="A13"/>
  <c r="B13"/>
  <c r="H13" l="1"/>
  <c r="A15"/>
  <c r="H5"/>
  <c r="B3"/>
  <c r="F3"/>
  <c r="D3"/>
  <c r="F3" i="1" l="1"/>
  <c r="B6" i="3"/>
  <c r="D1"/>
  <c r="F2" i="1"/>
  <c r="F3" i="2"/>
  <c r="F4"/>
  <c r="F5" i="1"/>
  <c r="F4"/>
</calcChain>
</file>

<file path=xl/comments1.xml><?xml version="1.0" encoding="utf-8"?>
<comments xmlns="http://schemas.openxmlformats.org/spreadsheetml/2006/main">
  <authors>
    <author>OzGrid Business Applications</author>
  </authors>
  <commentList>
    <comment ref="A2" authorId="0">
      <text>
        <r>
          <rPr>
            <b/>
            <sz val="8"/>
            <color indexed="81"/>
            <rFont val="Tahoma"/>
            <family val="2"/>
          </rPr>
          <t>OzGrid Business Applications:</t>
        </r>
        <r>
          <rPr>
            <sz val="8"/>
            <color indexed="81"/>
            <rFont val="Tahoma"/>
            <family val="2"/>
          </rPr>
          <t xml:space="preserve">
Select any name from the list below to see the ascociated data.</t>
        </r>
      </text>
    </comment>
    <comment ref="F2" authorId="0">
      <text>
        <r>
          <rPr>
            <b/>
            <sz val="8"/>
            <color indexed="81"/>
            <rFont val="Tahoma"/>
            <family val="2"/>
          </rPr>
          <t>OzGrid Business Applications:</t>
        </r>
        <r>
          <rPr>
            <sz val="8"/>
            <color indexed="81"/>
            <rFont val="Tahoma"/>
            <family val="2"/>
          </rPr>
          <t xml:space="preserve">
 ALL column heading refer the the actual column headings on the Data sheet. This is so there will not be any problems should the headings be changed.</t>
        </r>
      </text>
    </comment>
    <comment ref="H2" authorId="0">
      <text>
        <r>
          <rPr>
            <b/>
            <sz val="8"/>
            <color indexed="81"/>
            <rFont val="Tahoma"/>
            <family val="2"/>
          </rPr>
          <t>OzGrid Business Applications:</t>
        </r>
        <r>
          <rPr>
            <sz val="8"/>
            <color indexed="81"/>
            <rFont val="Tahoma"/>
            <family val="2"/>
          </rPr>
          <t xml:space="preserve">
An example of the DSUM that uses a formula as it's criteria. It sums all values under "Full Cost" that are &gt;= the average Full Cost.
Points to note:
The heading in H2 cannot be the same as any heading in the table. It can be blank.
The formula you use for a condition must use a </t>
        </r>
        <r>
          <rPr>
            <b/>
            <sz val="8"/>
            <color indexed="81"/>
            <rFont val="Tahoma"/>
            <family val="2"/>
          </rPr>
          <t>relative</t>
        </r>
        <r>
          <rPr>
            <sz val="8"/>
            <color indexed="81"/>
            <rFont val="Tahoma"/>
            <family val="2"/>
          </rPr>
          <t xml:space="preserve"> reference to refer to the column label (for example, Full Cost) or the corresponding field in the first record. All other references in the formula must be </t>
        </r>
        <r>
          <rPr>
            <b/>
            <sz val="8"/>
            <color indexed="81"/>
            <rFont val="Tahoma"/>
            <family val="2"/>
          </rPr>
          <t>absolute</t>
        </r>
        <r>
          <rPr>
            <sz val="8"/>
            <color indexed="81"/>
            <rFont val="Tahoma"/>
            <family val="2"/>
          </rPr>
          <t xml:space="preserve"> references, and the formula must evaluate to TRUE or FALSE. In the formula example, "C2" refers to the field (column C) for the first record (row 2) of the list.
You can use a column label in the formula instead of a relative cell reference or a range name. When Microsoft Excel displays an error value such as #NAME? or #VALUE! in the cell that contains the criterion, you can ignore this error because it does not affect how the list is filtered. </t>
        </r>
      </text>
    </comment>
    <comment ref="C11" authorId="0">
      <text>
        <r>
          <rPr>
            <b/>
            <sz val="8"/>
            <color indexed="81"/>
            <rFont val="Tahoma"/>
            <family val="2"/>
          </rPr>
          <t>OzGrid Business Applications:</t>
        </r>
        <r>
          <rPr>
            <sz val="8"/>
            <color indexed="81"/>
            <rFont val="Tahoma"/>
            <family val="2"/>
          </rPr>
          <t xml:space="preserve">
Change the values in cells A11 and B11 to alter the criteria</t>
        </r>
      </text>
    </comment>
    <comment ref="A15" authorId="0">
      <text>
        <r>
          <rPr>
            <b/>
            <sz val="8"/>
            <color indexed="81"/>
            <rFont val="Tahoma"/>
            <family val="2"/>
          </rPr>
          <t>OzGrid Business Applications:</t>
        </r>
        <r>
          <rPr>
            <sz val="8"/>
            <color indexed="81"/>
            <rFont val="Tahoma"/>
            <family val="2"/>
          </rPr>
          <t xml:space="preserve">
This formula can be changed to another Dfunction if needed</t>
        </r>
      </text>
    </comment>
  </commentList>
</comments>
</file>

<file path=xl/sharedStrings.xml><?xml version="1.0" encoding="utf-8"?>
<sst xmlns="http://schemas.openxmlformats.org/spreadsheetml/2006/main" count="171" uniqueCount="61">
  <si>
    <t>Direction</t>
  </si>
  <si>
    <t>Names</t>
  </si>
  <si>
    <t>Age</t>
  </si>
  <si>
    <t>Sex</t>
  </si>
  <si>
    <t>North</t>
  </si>
  <si>
    <t>South</t>
  </si>
  <si>
    <t>East</t>
  </si>
  <si>
    <t>West</t>
  </si>
  <si>
    <t>Dave</t>
  </si>
  <si>
    <t>Bill</t>
  </si>
  <si>
    <t>Mary</t>
  </si>
  <si>
    <t>Fred</t>
  </si>
  <si>
    <t>Male</t>
  </si>
  <si>
    <t>Female</t>
  </si>
  <si>
    <t>B1:B5</t>
  </si>
  <si>
    <t>D1:D5</t>
  </si>
  <si>
    <t>FORUMLAS</t>
  </si>
  <si>
    <t>Example 2</t>
  </si>
  <si>
    <t>Example 3</t>
  </si>
  <si>
    <t>Example 4</t>
  </si>
  <si>
    <t>Example 5</t>
  </si>
  <si>
    <t>Example 6</t>
  </si>
  <si>
    <t>Example 7</t>
  </si>
  <si>
    <t>Harry B</t>
  </si>
  <si>
    <t>Bill W</t>
  </si>
  <si>
    <t>John D</t>
  </si>
  <si>
    <t>Kylie M</t>
  </si>
  <si>
    <t>-</t>
  </si>
  <si>
    <t>Aleisha H</t>
  </si>
  <si>
    <t>Keith B</t>
  </si>
  <si>
    <t>Edward F</t>
  </si>
  <si>
    <t>Dave H</t>
  </si>
  <si>
    <t>Lisa G</t>
  </si>
  <si>
    <t>Mary K</t>
  </si>
  <si>
    <t>Joe H</t>
  </si>
  <si>
    <t>Fred B</t>
  </si>
  <si>
    <t>John J</t>
  </si>
  <si>
    <t>Bill J</t>
  </si>
  <si>
    <t>Cost Remaining</t>
  </si>
  <si>
    <t>Percent Paid</t>
  </si>
  <si>
    <t>Amount Paid</t>
  </si>
  <si>
    <t>Full Cost</t>
  </si>
  <si>
    <t>Dates</t>
  </si>
  <si>
    <t>Name</t>
  </si>
  <si>
    <r>
      <t xml:space="preserve">In the 'real model' all criteria rows and/or columns should be hidden from view of the user. They could even be placed on another sheet.
To see the data validation list, select any yellow cell and go to </t>
    </r>
    <r>
      <rPr>
        <b/>
        <sz val="10"/>
        <rFont val="Arial"/>
        <family val="2"/>
      </rPr>
      <t>Data Validation</t>
    </r>
    <r>
      <rPr>
        <sz val="10"/>
        <rFont val="Arial"/>
        <family val="2"/>
      </rPr>
      <t xml:space="preserve"> under the </t>
    </r>
    <r>
      <rPr>
        <b/>
        <sz val="10"/>
        <rFont val="Arial"/>
        <family val="2"/>
      </rPr>
      <t>Data Tools</t>
    </r>
    <r>
      <rPr>
        <sz val="10"/>
        <rFont val="Arial"/>
        <family val="2"/>
      </rPr>
      <t xml:space="preserve"> group on the </t>
    </r>
    <r>
      <rPr>
        <b/>
        <sz val="10"/>
        <rFont val="Arial"/>
        <family val="2"/>
      </rPr>
      <t>Data</t>
    </r>
    <r>
      <rPr>
        <sz val="10"/>
        <rFont val="Arial"/>
        <family val="2"/>
      </rPr>
      <t xml:space="preserve"> tab. Should you have any questions on this feature just ask!</t>
    </r>
  </si>
  <si>
    <t>&lt;=</t>
  </si>
  <si>
    <t>OzGrid Business Applications</t>
  </si>
  <si>
    <t>Count of people that fit the above criteria</t>
  </si>
  <si>
    <t>&lt;</t>
  </si>
  <si>
    <r>
      <t xml:space="preserve">Sum of </t>
    </r>
    <r>
      <rPr>
        <b/>
        <sz val="10"/>
        <rFont val="Arial"/>
        <family val="2"/>
      </rPr>
      <t>Full Cost</t>
    </r>
    <r>
      <rPr>
        <sz val="10"/>
        <rFont val="Arial"/>
        <family val="2"/>
      </rPr>
      <t xml:space="preserve"> that meet date criteria</t>
    </r>
  </si>
  <si>
    <t>&gt;</t>
  </si>
  <si>
    <t>&gt;=</t>
  </si>
  <si>
    <t>=</t>
  </si>
  <si>
    <t>Operators</t>
  </si>
  <si>
    <t>Select 2 dates.</t>
  </si>
  <si>
    <t>Select a criteria</t>
  </si>
  <si>
    <t>Extacted Information for chosen name</t>
  </si>
  <si>
    <t>Example 8</t>
  </si>
  <si>
    <t>Example 9</t>
  </si>
  <si>
    <t>Example 10</t>
  </si>
  <si>
    <t>Example 11</t>
  </si>
</sst>
</file>

<file path=xl/styles.xml><?xml version="1.0" encoding="utf-8"?>
<styleSheet xmlns="http://schemas.openxmlformats.org/spreadsheetml/2006/main">
  <numFmts count="2">
    <numFmt numFmtId="44" formatCode="_-&quot;$&quot;* #,##0.00_-;\-&quot;$&quot;* #,##0.00_-;_-&quot;$&quot;* &quot;-&quot;??_-;_-@_-"/>
    <numFmt numFmtId="164" formatCode="mm/dd/yyyy"/>
  </numFmts>
  <fonts count="11">
    <font>
      <sz val="11"/>
      <color theme="1"/>
      <name val="Calibri"/>
      <family val="2"/>
      <scheme val="minor"/>
    </font>
    <font>
      <b/>
      <sz val="11"/>
      <color theme="1"/>
      <name val="Calibri"/>
      <family val="2"/>
      <scheme val="minor"/>
    </font>
    <font>
      <sz val="10"/>
      <name val="Arial"/>
      <family val="2"/>
    </font>
    <font>
      <b/>
      <sz val="10"/>
      <name val="Verdana"/>
      <family val="2"/>
    </font>
    <font>
      <b/>
      <sz val="10"/>
      <color indexed="63"/>
      <name val="Verdana"/>
      <family val="2"/>
    </font>
    <font>
      <b/>
      <sz val="10"/>
      <name val="Arial"/>
      <family val="2"/>
    </font>
    <font>
      <u/>
      <sz val="10"/>
      <color indexed="12"/>
      <name val="Arial"/>
      <family val="2"/>
    </font>
    <font>
      <b/>
      <sz val="8"/>
      <color indexed="81"/>
      <name val="Tahoma"/>
      <family val="2"/>
    </font>
    <font>
      <sz val="8"/>
      <color indexed="81"/>
      <name val="Tahoma"/>
      <family val="2"/>
    </font>
    <font>
      <b/>
      <sz val="10"/>
      <color rgb="FF333333"/>
      <name val="Verdana"/>
      <family val="2"/>
    </font>
    <font>
      <b/>
      <sz val="10"/>
      <color theme="1"/>
      <name val="Verdana"/>
      <family val="2"/>
    </font>
  </fonts>
  <fills count="8">
    <fill>
      <patternFill patternType="none"/>
    </fill>
    <fill>
      <patternFill patternType="gray125"/>
    </fill>
    <fill>
      <patternFill patternType="solid">
        <fgColor rgb="FFFFFF00"/>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indexed="13"/>
        <bgColor indexed="64"/>
      </patternFill>
    </fill>
    <fill>
      <patternFill patternType="solid">
        <fgColor indexed="9"/>
        <bgColor indexed="64"/>
      </patternFill>
    </fill>
  </fills>
  <borders count="22">
    <border>
      <left/>
      <right/>
      <top/>
      <bottom/>
      <diagonal/>
    </border>
    <border>
      <left/>
      <right/>
      <top style="thin">
        <color indexed="64"/>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bottom/>
      <diagonal/>
    </border>
  </borders>
  <cellStyleXfs count="5">
    <xf numFmtId="0" fontId="0" fillId="0" borderId="0"/>
    <xf numFmtId="0" fontId="2" fillId="0" borderId="0"/>
    <xf numFmtId="44" fontId="2" fillId="0" borderId="0" applyFont="0" applyFill="0" applyBorder="0" applyAlignment="0" applyProtection="0"/>
    <xf numFmtId="0" fontId="6" fillId="0" borderId="0" applyNumberFormat="0" applyFill="0" applyBorder="0" applyAlignment="0" applyProtection="0">
      <alignment vertical="top"/>
      <protection locked="0"/>
    </xf>
    <xf numFmtId="9" fontId="2" fillId="0" borderId="0" applyFont="0" applyFill="0" applyBorder="0" applyAlignment="0" applyProtection="0"/>
  </cellStyleXfs>
  <cellXfs count="61">
    <xf numFmtId="0" fontId="0" fillId="0" borderId="0" xfId="0"/>
    <xf numFmtId="0" fontId="1" fillId="0" borderId="0" xfId="0" applyFont="1" applyAlignment="1">
      <alignment horizontal="center"/>
    </xf>
    <xf numFmtId="0" fontId="0" fillId="2" borderId="0" xfId="0" applyFill="1"/>
    <xf numFmtId="49" fontId="0" fillId="2" borderId="0" xfId="0" applyNumberFormat="1" applyFill="1"/>
    <xf numFmtId="0" fontId="1" fillId="0" borderId="1" xfId="0" applyFont="1" applyBorder="1"/>
    <xf numFmtId="0" fontId="0" fillId="2" borderId="0" xfId="0" applyFont="1" applyFill="1"/>
    <xf numFmtId="0" fontId="2" fillId="0" borderId="0" xfId="1"/>
    <xf numFmtId="0" fontId="3" fillId="0" borderId="0" xfId="1" applyFont="1"/>
    <xf numFmtId="44" fontId="0" fillId="0" borderId="0" xfId="2" applyFont="1"/>
    <xf numFmtId="10" fontId="2" fillId="0" borderId="0" xfId="1" applyNumberFormat="1"/>
    <xf numFmtId="14" fontId="2" fillId="0" borderId="0" xfId="1" applyNumberFormat="1"/>
    <xf numFmtId="44" fontId="0" fillId="0" borderId="0" xfId="2" applyFont="1" applyAlignment="1">
      <alignment horizontal="right"/>
    </xf>
    <xf numFmtId="0" fontId="4" fillId="0" borderId="0" xfId="1" applyFont="1"/>
    <xf numFmtId="0" fontId="5" fillId="0" borderId="0" xfId="1" applyFont="1" applyAlignment="1">
      <alignment horizontal="center"/>
    </xf>
    <xf numFmtId="0" fontId="2" fillId="0" borderId="0" xfId="1" applyAlignment="1"/>
    <xf numFmtId="0" fontId="2" fillId="0" borderId="2" xfId="1" applyBorder="1" applyAlignment="1">
      <alignment horizontal="centerContinuous"/>
    </xf>
    <xf numFmtId="0" fontId="2" fillId="0" borderId="3" xfId="1" applyBorder="1" applyAlignment="1">
      <alignment horizontal="centerContinuous"/>
    </xf>
    <xf numFmtId="0" fontId="5" fillId="0" borderId="4" xfId="1" applyFont="1" applyBorder="1" applyAlignment="1">
      <alignment horizontal="centerContinuous"/>
    </xf>
    <xf numFmtId="0" fontId="5" fillId="0" borderId="0" xfId="1" applyFont="1"/>
    <xf numFmtId="0" fontId="6" fillId="0" borderId="0" xfId="3" applyAlignment="1" applyProtection="1"/>
    <xf numFmtId="0" fontId="2" fillId="3" borderId="5" xfId="1" applyFill="1" applyBorder="1" applyAlignment="1">
      <alignment horizontal="centerContinuous"/>
    </xf>
    <xf numFmtId="0" fontId="2" fillId="3" borderId="6" xfId="1" applyFill="1" applyBorder="1" applyAlignment="1">
      <alignment horizontal="centerContinuous"/>
    </xf>
    <xf numFmtId="0" fontId="2" fillId="3" borderId="7" xfId="1" applyFill="1" applyBorder="1" applyAlignment="1">
      <alignment horizontal="centerContinuous"/>
    </xf>
    <xf numFmtId="44" fontId="2" fillId="0" borderId="8" xfId="1" applyNumberFormat="1" applyBorder="1"/>
    <xf numFmtId="0" fontId="2" fillId="3" borderId="9" xfId="1" applyFill="1" applyBorder="1"/>
    <xf numFmtId="0" fontId="2" fillId="3" borderId="10" xfId="1" applyFill="1" applyBorder="1"/>
    <xf numFmtId="0" fontId="2" fillId="4" borderId="0" xfId="1" applyFill="1"/>
    <xf numFmtId="164" fontId="2" fillId="0" borderId="0" xfId="1" applyNumberFormat="1"/>
    <xf numFmtId="0" fontId="5" fillId="5" borderId="11" xfId="1" applyFont="1" applyFill="1" applyBorder="1"/>
    <xf numFmtId="0" fontId="5" fillId="5" borderId="12" xfId="1" applyFont="1" applyFill="1" applyBorder="1"/>
    <xf numFmtId="0" fontId="5" fillId="5" borderId="13" xfId="1" applyFont="1" applyFill="1" applyBorder="1" applyAlignment="1">
      <alignment horizontal="center"/>
    </xf>
    <xf numFmtId="9" fontId="0" fillId="6" borderId="14" xfId="4" applyFont="1" applyFill="1" applyBorder="1"/>
    <xf numFmtId="0" fontId="2" fillId="6" borderId="15" xfId="1" applyFill="1" applyBorder="1"/>
    <xf numFmtId="0" fontId="2" fillId="3" borderId="8" xfId="1" applyFill="1" applyBorder="1" applyAlignment="1">
      <alignment horizontal="centerContinuous"/>
    </xf>
    <xf numFmtId="0" fontId="5" fillId="3" borderId="10" xfId="1" applyFont="1" applyFill="1" applyBorder="1" applyAlignment="1">
      <alignment horizontal="centerContinuous"/>
    </xf>
    <xf numFmtId="0" fontId="2" fillId="6" borderId="13" xfId="1" applyFill="1" applyBorder="1"/>
    <xf numFmtId="0" fontId="5" fillId="3" borderId="8" xfId="1" applyFont="1" applyFill="1" applyBorder="1" applyAlignment="1">
      <alignment horizontal="centerContinuous"/>
    </xf>
    <xf numFmtId="44" fontId="0" fillId="0" borderId="16" xfId="2" applyFont="1" applyBorder="1"/>
    <xf numFmtId="0" fontId="2" fillId="0" borderId="17" xfId="1" applyBorder="1"/>
    <xf numFmtId="44" fontId="0" fillId="7" borderId="18" xfId="2" applyFont="1" applyFill="1" applyBorder="1"/>
    <xf numFmtId="9" fontId="0" fillId="7" borderId="19" xfId="4" applyFont="1" applyFill="1" applyBorder="1"/>
    <xf numFmtId="44" fontId="0" fillId="7" borderId="19" xfId="2" applyFont="1" applyFill="1" applyBorder="1"/>
    <xf numFmtId="14" fontId="2" fillId="7" borderId="12" xfId="1" applyNumberFormat="1" applyFill="1" applyBorder="1"/>
    <xf numFmtId="0" fontId="2" fillId="6" borderId="10" xfId="1" applyFill="1" applyBorder="1"/>
    <xf numFmtId="0" fontId="5" fillId="0" borderId="20" xfId="1" applyFont="1" applyBorder="1" applyAlignment="1">
      <alignment horizontal="center"/>
    </xf>
    <xf numFmtId="0" fontId="5" fillId="5" borderId="15" xfId="1" applyFont="1" applyFill="1" applyBorder="1"/>
    <xf numFmtId="0" fontId="2" fillId="3" borderId="0" xfId="1" applyFill="1" applyAlignment="1">
      <alignment horizontal="centerContinuous"/>
    </xf>
    <xf numFmtId="0" fontId="2" fillId="0" borderId="0" xfId="1" applyBorder="1"/>
    <xf numFmtId="0" fontId="2" fillId="0" borderId="21" xfId="1" applyBorder="1"/>
    <xf numFmtId="0" fontId="9" fillId="0" borderId="0" xfId="1" applyFont="1" applyAlignment="1">
      <alignment horizontal="left"/>
    </xf>
    <xf numFmtId="10" fontId="2" fillId="0" borderId="0" xfId="1" applyNumberFormat="1" applyBorder="1"/>
    <xf numFmtId="44" fontId="0" fillId="0" borderId="0" xfId="2" applyFont="1" applyBorder="1"/>
    <xf numFmtId="0" fontId="5" fillId="0" borderId="18" xfId="1" applyFont="1" applyBorder="1"/>
    <xf numFmtId="0" fontId="5" fillId="0" borderId="19" xfId="1" applyFont="1" applyBorder="1"/>
    <xf numFmtId="0" fontId="5" fillId="0" borderId="12" xfId="1" applyFont="1" applyBorder="1"/>
    <xf numFmtId="0" fontId="10" fillId="0" borderId="0" xfId="0" applyFont="1"/>
    <xf numFmtId="14" fontId="2" fillId="6" borderId="13" xfId="1" applyNumberFormat="1" applyFill="1" applyBorder="1"/>
    <xf numFmtId="0" fontId="3" fillId="2" borderId="0" xfId="1" applyFont="1" applyFill="1"/>
    <xf numFmtId="0" fontId="10" fillId="2" borderId="0" xfId="0" applyFont="1" applyFill="1"/>
    <xf numFmtId="0" fontId="2" fillId="0" borderId="0" xfId="1" applyFont="1" applyAlignment="1">
      <alignment wrapText="1"/>
    </xf>
    <xf numFmtId="0" fontId="2" fillId="0" borderId="0" xfId="1" applyAlignment="1">
      <alignment wrapText="1"/>
    </xf>
  </cellXfs>
  <cellStyles count="5">
    <cellStyle name="Currency 2" xfId="2"/>
    <cellStyle name="Hyperlink" xfId="3" builtinId="8"/>
    <cellStyle name="Normal" xfId="0" builtinId="0"/>
    <cellStyle name="Normal 2" xfId="1"/>
    <cellStyle name="Percent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aina/AppData/Local/Temp/wze104/DFunctionsWithValidation.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a"/>
      <sheetName val="Extracted Information"/>
    </sheetNames>
    <sheetDataSet>
      <sheetData sheetId="0">
        <row r="1">
          <cell r="A1" t="str">
            <v>Name</v>
          </cell>
          <cell r="B1" t="str">
            <v>Dates</v>
          </cell>
          <cell r="C1" t="str">
            <v>Full Cost</v>
          </cell>
          <cell r="D1" t="str">
            <v>Amount Paid</v>
          </cell>
          <cell r="E1" t="str">
            <v>Percent Paid</v>
          </cell>
          <cell r="F1" t="str">
            <v>Cost Remaining</v>
          </cell>
        </row>
        <row r="2">
          <cell r="A2" t="str">
            <v>Bill J</v>
          </cell>
          <cell r="C2">
            <v>25</v>
          </cell>
          <cell r="D2">
            <v>10</v>
          </cell>
          <cell r="E2">
            <v>0.4</v>
          </cell>
          <cell r="F2">
            <v>15</v>
          </cell>
        </row>
        <row r="3">
          <cell r="A3" t="str">
            <v>John J</v>
          </cell>
          <cell r="C3">
            <v>35</v>
          </cell>
          <cell r="D3">
            <v>12</v>
          </cell>
          <cell r="E3">
            <v>0.34285714285714286</v>
          </cell>
          <cell r="F3">
            <v>23</v>
          </cell>
        </row>
        <row r="4">
          <cell r="A4" t="str">
            <v>Fred B</v>
          </cell>
          <cell r="C4">
            <v>25</v>
          </cell>
          <cell r="D4">
            <v>20</v>
          </cell>
          <cell r="E4">
            <v>0.8</v>
          </cell>
          <cell r="F4">
            <v>5</v>
          </cell>
        </row>
        <row r="5">
          <cell r="A5" t="str">
            <v>Joe H</v>
          </cell>
          <cell r="C5">
            <v>65</v>
          </cell>
          <cell r="D5">
            <v>65</v>
          </cell>
          <cell r="E5">
            <v>1</v>
          </cell>
          <cell r="F5">
            <v>0</v>
          </cell>
        </row>
        <row r="6">
          <cell r="A6" t="str">
            <v>Mary K</v>
          </cell>
          <cell r="C6">
            <v>88</v>
          </cell>
          <cell r="D6">
            <v>80</v>
          </cell>
          <cell r="E6">
            <v>0.90909090909090906</v>
          </cell>
          <cell r="F6">
            <v>8</v>
          </cell>
        </row>
        <row r="7">
          <cell r="A7" t="str">
            <v>Lisa G</v>
          </cell>
          <cell r="C7">
            <v>45</v>
          </cell>
          <cell r="D7">
            <v>25</v>
          </cell>
          <cell r="E7">
            <v>0.55555555555555558</v>
          </cell>
          <cell r="F7">
            <v>20</v>
          </cell>
        </row>
        <row r="8">
          <cell r="A8" t="str">
            <v>Dave H</v>
          </cell>
          <cell r="C8">
            <v>60</v>
          </cell>
          <cell r="D8">
            <v>55</v>
          </cell>
          <cell r="E8">
            <v>0.91666666666666663</v>
          </cell>
          <cell r="F8">
            <v>5</v>
          </cell>
        </row>
        <row r="9">
          <cell r="A9" t="str">
            <v>Edward F</v>
          </cell>
          <cell r="C9">
            <v>65</v>
          </cell>
          <cell r="D9">
            <v>65</v>
          </cell>
          <cell r="E9">
            <v>1</v>
          </cell>
          <cell r="F9">
            <v>0</v>
          </cell>
        </row>
        <row r="10">
          <cell r="A10" t="str">
            <v>Keith B</v>
          </cell>
          <cell r="C10">
            <v>33</v>
          </cell>
          <cell r="D10">
            <v>10</v>
          </cell>
          <cell r="E10">
            <v>0.30303030303030304</v>
          </cell>
          <cell r="F10">
            <v>23</v>
          </cell>
        </row>
        <row r="11">
          <cell r="A11" t="str">
            <v>Aleisha H</v>
          </cell>
          <cell r="C11">
            <v>22</v>
          </cell>
          <cell r="D11">
            <v>22</v>
          </cell>
          <cell r="E11">
            <v>1</v>
          </cell>
          <cell r="F11">
            <v>0</v>
          </cell>
        </row>
        <row r="12">
          <cell r="A12" t="str">
            <v>Kylie M</v>
          </cell>
          <cell r="C12">
            <v>25</v>
          </cell>
          <cell r="D12">
            <v>20</v>
          </cell>
          <cell r="E12">
            <v>0.8</v>
          </cell>
          <cell r="F12">
            <v>5</v>
          </cell>
        </row>
        <row r="13">
          <cell r="A13" t="str">
            <v>Jonn D</v>
          </cell>
          <cell r="C13">
            <v>44</v>
          </cell>
          <cell r="D13">
            <v>15</v>
          </cell>
          <cell r="E13">
            <v>0.34090909090909088</v>
          </cell>
          <cell r="F13">
            <v>29</v>
          </cell>
        </row>
        <row r="14">
          <cell r="A14" t="str">
            <v>Bill W</v>
          </cell>
          <cell r="C14">
            <v>88</v>
          </cell>
          <cell r="D14">
            <v>45</v>
          </cell>
          <cell r="E14">
            <v>0.51136363636363635</v>
          </cell>
          <cell r="F14">
            <v>43</v>
          </cell>
        </row>
        <row r="15">
          <cell r="A15" t="str">
            <v>Harry B</v>
          </cell>
          <cell r="C15">
            <v>77</v>
          </cell>
          <cell r="D15">
            <v>28</v>
          </cell>
          <cell r="E15">
            <v>0.36363636363636365</v>
          </cell>
          <cell r="F15">
            <v>49</v>
          </cell>
        </row>
        <row r="16">
          <cell r="A16">
            <v>0</v>
          </cell>
          <cell r="C16">
            <v>0</v>
          </cell>
          <cell r="D16">
            <v>0</v>
          </cell>
          <cell r="E16">
            <v>0</v>
          </cell>
          <cell r="F16">
            <v>0</v>
          </cell>
        </row>
        <row r="17">
          <cell r="A17">
            <v>0</v>
          </cell>
          <cell r="C17">
            <v>0</v>
          </cell>
          <cell r="D17">
            <v>0</v>
          </cell>
          <cell r="E17">
            <v>0</v>
          </cell>
          <cell r="F17">
            <v>0</v>
          </cell>
        </row>
        <row r="18">
          <cell r="A18">
            <v>0</v>
          </cell>
          <cell r="C18">
            <v>0</v>
          </cell>
          <cell r="D18">
            <v>0</v>
          </cell>
          <cell r="E18">
            <v>0</v>
          </cell>
          <cell r="F18">
            <v>0</v>
          </cell>
        </row>
        <row r="19">
          <cell r="A19">
            <v>0</v>
          </cell>
          <cell r="C19">
            <v>0</v>
          </cell>
          <cell r="D19">
            <v>0</v>
          </cell>
          <cell r="E19">
            <v>0</v>
          </cell>
          <cell r="F19">
            <v>0</v>
          </cell>
        </row>
        <row r="20">
          <cell r="A20">
            <v>0</v>
          </cell>
          <cell r="C20">
            <v>0</v>
          </cell>
          <cell r="D20">
            <v>0</v>
          </cell>
          <cell r="E20">
            <v>0</v>
          </cell>
          <cell r="F20">
            <v>0</v>
          </cell>
        </row>
        <row r="21">
          <cell r="A21">
            <v>0</v>
          </cell>
          <cell r="C21">
            <v>0</v>
          </cell>
          <cell r="D21">
            <v>0</v>
          </cell>
          <cell r="E21">
            <v>0</v>
          </cell>
          <cell r="F21">
            <v>0</v>
          </cell>
        </row>
        <row r="22">
          <cell r="A22">
            <v>0</v>
          </cell>
          <cell r="C22">
            <v>0</v>
          </cell>
          <cell r="D22">
            <v>0</v>
          </cell>
          <cell r="E22">
            <v>0</v>
          </cell>
          <cell r="F22">
            <v>0</v>
          </cell>
        </row>
        <row r="23">
          <cell r="A23">
            <v>0</v>
          </cell>
          <cell r="C23">
            <v>0</v>
          </cell>
          <cell r="D23">
            <v>0</v>
          </cell>
          <cell r="E23">
            <v>0</v>
          </cell>
          <cell r="F23">
            <v>0</v>
          </cell>
        </row>
        <row r="24">
          <cell r="A24">
            <v>0</v>
          </cell>
          <cell r="C24">
            <v>0</v>
          </cell>
          <cell r="D24">
            <v>0</v>
          </cell>
          <cell r="E24">
            <v>0</v>
          </cell>
          <cell r="F24">
            <v>0</v>
          </cell>
        </row>
        <row r="25">
          <cell r="A25">
            <v>0</v>
          </cell>
          <cell r="C25">
            <v>0</v>
          </cell>
          <cell r="D25">
            <v>0</v>
          </cell>
          <cell r="E25">
            <v>0</v>
          </cell>
          <cell r="F25">
            <v>0</v>
          </cell>
        </row>
        <row r="26">
          <cell r="A26">
            <v>0</v>
          </cell>
          <cell r="C26">
            <v>0</v>
          </cell>
          <cell r="D26">
            <v>0</v>
          </cell>
          <cell r="E26">
            <v>0</v>
          </cell>
          <cell r="F26">
            <v>0</v>
          </cell>
        </row>
        <row r="27">
          <cell r="A27">
            <v>0</v>
          </cell>
          <cell r="C27">
            <v>0</v>
          </cell>
          <cell r="D27">
            <v>0</v>
          </cell>
          <cell r="E27">
            <v>0</v>
          </cell>
          <cell r="F27">
            <v>0</v>
          </cell>
        </row>
        <row r="28">
          <cell r="A28">
            <v>0</v>
          </cell>
          <cell r="C28">
            <v>0</v>
          </cell>
          <cell r="D28">
            <v>0</v>
          </cell>
          <cell r="E28">
            <v>0</v>
          </cell>
          <cell r="F28">
            <v>0</v>
          </cell>
        </row>
        <row r="29">
          <cell r="A29">
            <v>0</v>
          </cell>
          <cell r="C29">
            <v>0</v>
          </cell>
          <cell r="D29">
            <v>0</v>
          </cell>
          <cell r="E29">
            <v>0</v>
          </cell>
          <cell r="F29">
            <v>0</v>
          </cell>
        </row>
        <row r="30">
          <cell r="A30">
            <v>0</v>
          </cell>
          <cell r="C30">
            <v>0</v>
          </cell>
          <cell r="D30">
            <v>0</v>
          </cell>
          <cell r="E30">
            <v>0</v>
          </cell>
          <cell r="F30">
            <v>0</v>
          </cell>
        </row>
        <row r="31">
          <cell r="A31">
            <v>0</v>
          </cell>
          <cell r="C31">
            <v>0</v>
          </cell>
          <cell r="D31">
            <v>0</v>
          </cell>
          <cell r="E31">
            <v>0</v>
          </cell>
          <cell r="F31">
            <v>0</v>
          </cell>
        </row>
        <row r="32">
          <cell r="A32">
            <v>0</v>
          </cell>
          <cell r="C32">
            <v>0</v>
          </cell>
          <cell r="D32">
            <v>0</v>
          </cell>
          <cell r="E32">
            <v>0</v>
          </cell>
          <cell r="F32">
            <v>0</v>
          </cell>
        </row>
        <row r="33">
          <cell r="A33">
            <v>0</v>
          </cell>
          <cell r="C33">
            <v>0</v>
          </cell>
          <cell r="D33">
            <v>0</v>
          </cell>
          <cell r="E33">
            <v>0</v>
          </cell>
          <cell r="F33">
            <v>0</v>
          </cell>
        </row>
        <row r="34">
          <cell r="A34">
            <v>0</v>
          </cell>
          <cell r="C34">
            <v>0</v>
          </cell>
          <cell r="D34">
            <v>0</v>
          </cell>
          <cell r="E34">
            <v>0</v>
          </cell>
          <cell r="F34">
            <v>0</v>
          </cell>
        </row>
        <row r="35">
          <cell r="A35">
            <v>0</v>
          </cell>
          <cell r="C35">
            <v>0</v>
          </cell>
          <cell r="D35">
            <v>0</v>
          </cell>
          <cell r="E35">
            <v>0</v>
          </cell>
          <cell r="F35">
            <v>0</v>
          </cell>
        </row>
        <row r="36">
          <cell r="A36">
            <v>0</v>
          </cell>
          <cell r="C36">
            <v>0</v>
          </cell>
          <cell r="D36">
            <v>0</v>
          </cell>
          <cell r="E36">
            <v>0</v>
          </cell>
          <cell r="F36">
            <v>0</v>
          </cell>
        </row>
        <row r="37">
          <cell r="A37">
            <v>0</v>
          </cell>
          <cell r="C37">
            <v>0</v>
          </cell>
          <cell r="D37">
            <v>0</v>
          </cell>
          <cell r="E37">
            <v>0</v>
          </cell>
          <cell r="F37">
            <v>0</v>
          </cell>
        </row>
        <row r="38">
          <cell r="A38">
            <v>0</v>
          </cell>
          <cell r="C38">
            <v>0</v>
          </cell>
          <cell r="D38">
            <v>0</v>
          </cell>
          <cell r="E38">
            <v>0</v>
          </cell>
          <cell r="F38">
            <v>0</v>
          </cell>
        </row>
        <row r="39">
          <cell r="A39">
            <v>0</v>
          </cell>
          <cell r="C39">
            <v>0</v>
          </cell>
          <cell r="D39">
            <v>0</v>
          </cell>
          <cell r="E39">
            <v>0</v>
          </cell>
          <cell r="F39">
            <v>0</v>
          </cell>
        </row>
        <row r="40">
          <cell r="A40">
            <v>0</v>
          </cell>
          <cell r="C40">
            <v>0</v>
          </cell>
          <cell r="D40">
            <v>0</v>
          </cell>
          <cell r="E40">
            <v>0</v>
          </cell>
          <cell r="F40">
            <v>0</v>
          </cell>
        </row>
        <row r="41">
          <cell r="A41">
            <v>0</v>
          </cell>
          <cell r="C41">
            <v>0</v>
          </cell>
          <cell r="D41">
            <v>0</v>
          </cell>
          <cell r="E41">
            <v>0</v>
          </cell>
          <cell r="F41">
            <v>0</v>
          </cell>
        </row>
        <row r="42">
          <cell r="A42">
            <v>0</v>
          </cell>
          <cell r="C42">
            <v>0</v>
          </cell>
          <cell r="D42">
            <v>0</v>
          </cell>
          <cell r="E42">
            <v>0</v>
          </cell>
          <cell r="F42">
            <v>0</v>
          </cell>
        </row>
        <row r="43">
          <cell r="A43">
            <v>0</v>
          </cell>
          <cell r="C43">
            <v>0</v>
          </cell>
          <cell r="D43">
            <v>0</v>
          </cell>
          <cell r="E43">
            <v>0</v>
          </cell>
          <cell r="F43">
            <v>0</v>
          </cell>
        </row>
        <row r="44">
          <cell r="A44">
            <v>0</v>
          </cell>
          <cell r="C44">
            <v>0</v>
          </cell>
          <cell r="D44">
            <v>0</v>
          </cell>
          <cell r="E44">
            <v>0</v>
          </cell>
          <cell r="F44">
            <v>0</v>
          </cell>
        </row>
        <row r="45">
          <cell r="A45">
            <v>0</v>
          </cell>
          <cell r="C45">
            <v>0</v>
          </cell>
          <cell r="D45">
            <v>0</v>
          </cell>
          <cell r="E45">
            <v>0</v>
          </cell>
          <cell r="F45">
            <v>0</v>
          </cell>
        </row>
        <row r="46">
          <cell r="A46">
            <v>0</v>
          </cell>
          <cell r="C46">
            <v>0</v>
          </cell>
          <cell r="D46">
            <v>0</v>
          </cell>
          <cell r="E46">
            <v>0</v>
          </cell>
          <cell r="F46">
            <v>0</v>
          </cell>
        </row>
        <row r="47">
          <cell r="A47">
            <v>0</v>
          </cell>
          <cell r="C47">
            <v>0</v>
          </cell>
          <cell r="D47">
            <v>0</v>
          </cell>
          <cell r="E47">
            <v>0</v>
          </cell>
          <cell r="F47">
            <v>0</v>
          </cell>
        </row>
        <row r="48">
          <cell r="A48">
            <v>0</v>
          </cell>
          <cell r="C48">
            <v>0</v>
          </cell>
          <cell r="D48">
            <v>0</v>
          </cell>
          <cell r="E48">
            <v>0</v>
          </cell>
          <cell r="F48">
            <v>0</v>
          </cell>
        </row>
        <row r="49">
          <cell r="A49">
            <v>0</v>
          </cell>
          <cell r="C49">
            <v>0</v>
          </cell>
          <cell r="D49">
            <v>0</v>
          </cell>
          <cell r="E49">
            <v>0</v>
          </cell>
          <cell r="F49">
            <v>0</v>
          </cell>
        </row>
        <row r="50">
          <cell r="A50">
            <v>0</v>
          </cell>
          <cell r="C50">
            <v>0</v>
          </cell>
          <cell r="D50">
            <v>0</v>
          </cell>
          <cell r="E50">
            <v>0</v>
          </cell>
          <cell r="F50">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7.bin"/><Relationship Id="rId1" Type="http://schemas.openxmlformats.org/officeDocument/2006/relationships/hyperlink" Target="http://www.ozgrid.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D7"/>
  <sheetViews>
    <sheetView tabSelected="1" workbookViewId="0">
      <selection activeCell="D1" sqref="D1"/>
    </sheetView>
  </sheetViews>
  <sheetFormatPr defaultRowHeight="15"/>
  <sheetData>
    <row r="1" spans="1:4">
      <c r="A1">
        <v>5</v>
      </c>
      <c r="B1">
        <v>25</v>
      </c>
      <c r="D1" s="2">
        <f>COUNTIF(A1:A5,SUM(B1:B5))</f>
        <v>2</v>
      </c>
    </row>
    <row r="2" spans="1:4">
      <c r="A2">
        <v>49</v>
      </c>
      <c r="B2">
        <v>3</v>
      </c>
    </row>
    <row r="3" spans="1:4">
      <c r="A3">
        <v>15</v>
      </c>
      <c r="B3">
        <v>9</v>
      </c>
    </row>
    <row r="4" spans="1:4">
      <c r="A4">
        <v>49</v>
      </c>
      <c r="B4">
        <v>10</v>
      </c>
    </row>
    <row r="5" spans="1:4">
      <c r="A5">
        <v>25</v>
      </c>
      <c r="B5">
        <v>2</v>
      </c>
    </row>
    <row r="6" spans="1:4" ht="15.75" thickBot="1">
      <c r="B6" s="4">
        <f>SUM(B1:B5)</f>
        <v>49</v>
      </c>
    </row>
    <row r="7" spans="1:4" ht="15.75" thickTop="1"/>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8"/>
  <sheetViews>
    <sheetView workbookViewId="0">
      <selection activeCell="G4" sqref="G4:G5"/>
    </sheetView>
  </sheetViews>
  <sheetFormatPr defaultRowHeight="15"/>
  <cols>
    <col min="1" max="1" width="10.7109375" customWidth="1"/>
    <col min="7" max="7" width="10" bestFit="1" customWidth="1"/>
  </cols>
  <sheetData>
    <row r="1" spans="1:7">
      <c r="A1" s="1" t="s">
        <v>0</v>
      </c>
      <c r="B1" s="1" t="s">
        <v>1</v>
      </c>
      <c r="C1" s="1" t="s">
        <v>2</v>
      </c>
      <c r="D1" s="1" t="s">
        <v>3</v>
      </c>
      <c r="F1" s="1" t="s">
        <v>16</v>
      </c>
    </row>
    <row r="2" spans="1:7">
      <c r="A2" t="s">
        <v>4</v>
      </c>
      <c r="B2" t="s">
        <v>8</v>
      </c>
      <c r="C2">
        <v>22</v>
      </c>
      <c r="D2" t="s">
        <v>12</v>
      </c>
      <c r="F2" s="2">
        <f>COUNTIF(B1:B5,VLOOKUP("North",A1:B5,2,FALSE))</f>
        <v>1</v>
      </c>
      <c r="G2" t="s">
        <v>17</v>
      </c>
    </row>
    <row r="3" spans="1:7">
      <c r="A3" t="s">
        <v>5</v>
      </c>
      <c r="B3" t="s">
        <v>9</v>
      </c>
      <c r="C3">
        <v>33</v>
      </c>
      <c r="D3" t="s">
        <v>12</v>
      </c>
      <c r="F3" s="2">
        <f>COUNTIF(G8,VLOOKUP("North",A1:B5,2,FALSE))</f>
        <v>0</v>
      </c>
      <c r="G3" t="s">
        <v>18</v>
      </c>
    </row>
    <row r="4" spans="1:7">
      <c r="A4" t="s">
        <v>6</v>
      </c>
      <c r="B4" t="s">
        <v>10</v>
      </c>
      <c r="C4">
        <v>19</v>
      </c>
      <c r="D4" t="s">
        <v>13</v>
      </c>
      <c r="F4" s="2">
        <f ca="1">COUNTIF(INDIRECT(G8),VLOOKUP("North",A1:B5,2,FALSE))</f>
        <v>1</v>
      </c>
      <c r="G4" t="s">
        <v>19</v>
      </c>
    </row>
    <row r="5" spans="1:7">
      <c r="A5" t="s">
        <v>7</v>
      </c>
      <c r="B5" t="s">
        <v>11</v>
      </c>
      <c r="C5">
        <v>45</v>
      </c>
      <c r="D5" t="s">
        <v>12</v>
      </c>
      <c r="F5" s="2">
        <f ca="1">COUNTIF(INDIRECT(G8),VLOOKUP("North",A1:B5,MATCH("Names",1:1,0),FALSE))</f>
        <v>1</v>
      </c>
      <c r="G5" t="s">
        <v>20</v>
      </c>
    </row>
    <row r="8" spans="1:7">
      <c r="G8" s="3" t="s">
        <v>14</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G8"/>
  <sheetViews>
    <sheetView workbookViewId="0">
      <selection activeCell="F4" sqref="F4"/>
    </sheetView>
  </sheetViews>
  <sheetFormatPr defaultRowHeight="15"/>
  <cols>
    <col min="7" max="7" width="10" bestFit="1" customWidth="1"/>
  </cols>
  <sheetData>
    <row r="1" spans="1:7">
      <c r="A1" s="1" t="s">
        <v>0</v>
      </c>
      <c r="B1" s="1" t="s">
        <v>3</v>
      </c>
      <c r="C1" s="1" t="s">
        <v>2</v>
      </c>
      <c r="D1" s="1" t="s">
        <v>1</v>
      </c>
    </row>
    <row r="2" spans="1:7">
      <c r="A2" t="s">
        <v>4</v>
      </c>
      <c r="B2" t="s">
        <v>12</v>
      </c>
      <c r="C2">
        <v>22</v>
      </c>
      <c r="D2" t="s">
        <v>8</v>
      </c>
    </row>
    <row r="3" spans="1:7">
      <c r="A3" t="s">
        <v>5</v>
      </c>
      <c r="B3" t="s">
        <v>12</v>
      </c>
      <c r="C3">
        <v>33</v>
      </c>
      <c r="D3" t="s">
        <v>9</v>
      </c>
      <c r="F3" s="2">
        <f ca="1">COUNTIF(INDIRECT(G8),VLOOKUP("North",A1:B5,MATCH("Names",1:1,0),FALSE))</f>
        <v>0</v>
      </c>
      <c r="G3" t="s">
        <v>21</v>
      </c>
    </row>
    <row r="4" spans="1:7">
      <c r="A4" t="s">
        <v>6</v>
      </c>
      <c r="B4" t="s">
        <v>13</v>
      </c>
      <c r="C4">
        <v>19</v>
      </c>
      <c r="D4" t="s">
        <v>10</v>
      </c>
      <c r="F4" s="5">
        <f ca="1">COUNTIF(INDIRECT(G8),VLOOKUP("North",INDIRECT("$A$1:"&amp;ADDRESS(5,MATCH("Names",1:1,0))),MATCH("Names",1:1,0),FALSE))</f>
        <v>1</v>
      </c>
      <c r="G4" t="s">
        <v>22</v>
      </c>
    </row>
    <row r="5" spans="1:7">
      <c r="A5" t="s">
        <v>7</v>
      </c>
      <c r="B5" t="s">
        <v>12</v>
      </c>
      <c r="C5">
        <v>45</v>
      </c>
      <c r="D5" t="s">
        <v>11</v>
      </c>
    </row>
    <row r="8" spans="1:7">
      <c r="G8" s="3" t="s">
        <v>15</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A1:H19"/>
  <sheetViews>
    <sheetView workbookViewId="0">
      <selection activeCell="F13" sqref="F13"/>
    </sheetView>
  </sheetViews>
  <sheetFormatPr defaultRowHeight="12.75"/>
  <cols>
    <col min="1" max="1" width="11" style="6" customWidth="1"/>
    <col min="2" max="3" width="12" style="6" customWidth="1"/>
    <col min="4" max="4" width="13.7109375" style="6" customWidth="1"/>
    <col min="5" max="5" width="12.7109375" style="6" bestFit="1" customWidth="1"/>
    <col min="6" max="6" width="15.42578125" style="6" bestFit="1" customWidth="1"/>
    <col min="7" max="16384" width="9.140625" style="6"/>
  </cols>
  <sheetData>
    <row r="1" spans="1:8">
      <c r="A1" s="13" t="s">
        <v>43</v>
      </c>
      <c r="B1" s="13" t="s">
        <v>42</v>
      </c>
      <c r="C1" s="13" t="s">
        <v>41</v>
      </c>
      <c r="D1" s="13" t="s">
        <v>40</v>
      </c>
      <c r="E1" s="13" t="s">
        <v>39</v>
      </c>
      <c r="F1" s="13" t="s">
        <v>38</v>
      </c>
    </row>
    <row r="2" spans="1:8" ht="15">
      <c r="A2" s="6" t="s">
        <v>37</v>
      </c>
      <c r="B2" s="10">
        <v>40466</v>
      </c>
      <c r="C2" s="8">
        <v>25</v>
      </c>
      <c r="D2" s="8">
        <v>10</v>
      </c>
      <c r="E2" s="9">
        <v>0.4</v>
      </c>
      <c r="F2" s="8">
        <v>15</v>
      </c>
      <c r="H2" s="12"/>
    </row>
    <row r="3" spans="1:8" ht="15">
      <c r="A3" s="6" t="s">
        <v>36</v>
      </c>
      <c r="B3" s="10">
        <v>40467</v>
      </c>
      <c r="C3" s="8">
        <v>35</v>
      </c>
      <c r="D3" s="8">
        <v>12</v>
      </c>
      <c r="E3" s="9">
        <v>0.34</v>
      </c>
      <c r="F3" s="8">
        <v>23</v>
      </c>
    </row>
    <row r="4" spans="1:8" ht="15">
      <c r="A4" s="6" t="s">
        <v>35</v>
      </c>
      <c r="B4" s="10">
        <v>40470</v>
      </c>
      <c r="C4" s="8">
        <v>25</v>
      </c>
      <c r="D4" s="8">
        <v>20</v>
      </c>
      <c r="E4" s="9">
        <v>0.8</v>
      </c>
      <c r="F4" s="8">
        <v>5</v>
      </c>
    </row>
    <row r="5" spans="1:8" ht="15">
      <c r="A5" s="6" t="s">
        <v>34</v>
      </c>
      <c r="B5" s="10">
        <v>40471</v>
      </c>
      <c r="C5" s="8">
        <v>25</v>
      </c>
      <c r="D5" s="8">
        <v>20</v>
      </c>
      <c r="E5" s="9">
        <v>0.8</v>
      </c>
      <c r="F5" s="11" t="s">
        <v>27</v>
      </c>
    </row>
    <row r="6" spans="1:8" ht="15">
      <c r="A6" s="6" t="s">
        <v>33</v>
      </c>
      <c r="B6" s="10">
        <v>40472</v>
      </c>
      <c r="C6" s="8">
        <v>88</v>
      </c>
      <c r="D6" s="8">
        <v>80</v>
      </c>
      <c r="E6" s="9">
        <v>0.91</v>
      </c>
      <c r="F6" s="8">
        <v>8</v>
      </c>
    </row>
    <row r="7" spans="1:8" ht="15">
      <c r="A7" s="6" t="s">
        <v>32</v>
      </c>
      <c r="B7" s="10">
        <v>40473</v>
      </c>
      <c r="C7" s="8">
        <v>45</v>
      </c>
      <c r="D7" s="8">
        <v>25</v>
      </c>
      <c r="E7" s="9">
        <v>0.56000000000000005</v>
      </c>
      <c r="F7" s="8">
        <v>20</v>
      </c>
    </row>
    <row r="8" spans="1:8" ht="15">
      <c r="A8" s="6" t="s">
        <v>31</v>
      </c>
      <c r="B8" s="10">
        <v>40474</v>
      </c>
      <c r="C8" s="8">
        <v>60</v>
      </c>
      <c r="D8" s="8">
        <v>55</v>
      </c>
      <c r="E8" s="9">
        <v>0.92</v>
      </c>
      <c r="F8" s="8">
        <v>5</v>
      </c>
    </row>
    <row r="9" spans="1:8" ht="15">
      <c r="A9" s="6" t="s">
        <v>30</v>
      </c>
      <c r="B9" s="10">
        <v>40477</v>
      </c>
      <c r="C9" s="8">
        <v>21</v>
      </c>
      <c r="D9" s="8">
        <v>21</v>
      </c>
      <c r="E9" s="9">
        <v>1</v>
      </c>
      <c r="F9" s="11" t="s">
        <v>27</v>
      </c>
    </row>
    <row r="10" spans="1:8" ht="15">
      <c r="A10" s="6" t="s">
        <v>29</v>
      </c>
      <c r="B10" s="10">
        <v>40478</v>
      </c>
      <c r="C10" s="8">
        <v>33</v>
      </c>
      <c r="D10" s="8">
        <v>10</v>
      </c>
      <c r="E10" s="9">
        <v>0.3</v>
      </c>
      <c r="F10" s="8">
        <v>23</v>
      </c>
    </row>
    <row r="11" spans="1:8" ht="15">
      <c r="A11" s="6" t="s">
        <v>28</v>
      </c>
      <c r="B11" s="10">
        <v>40479</v>
      </c>
      <c r="C11" s="8">
        <v>65</v>
      </c>
      <c r="D11" s="8">
        <v>65</v>
      </c>
      <c r="E11" s="9">
        <v>1</v>
      </c>
      <c r="F11" s="11" t="s">
        <v>27</v>
      </c>
    </row>
    <row r="12" spans="1:8" ht="15">
      <c r="A12" s="6" t="s">
        <v>26</v>
      </c>
      <c r="B12" s="10">
        <v>40483</v>
      </c>
      <c r="C12" s="8">
        <v>25</v>
      </c>
      <c r="D12" s="8">
        <v>20</v>
      </c>
      <c r="E12" s="9">
        <v>0.8</v>
      </c>
      <c r="F12" s="8">
        <v>5</v>
      </c>
    </row>
    <row r="13" spans="1:8" ht="15">
      <c r="A13" s="6" t="s">
        <v>25</v>
      </c>
      <c r="B13" s="10">
        <v>40484</v>
      </c>
      <c r="C13" s="8">
        <v>44</v>
      </c>
      <c r="D13" s="8">
        <v>15</v>
      </c>
      <c r="E13" s="9">
        <v>0.34</v>
      </c>
      <c r="F13" s="8">
        <v>29</v>
      </c>
    </row>
    <row r="14" spans="1:8" ht="15">
      <c r="A14" s="6" t="s">
        <v>24</v>
      </c>
      <c r="B14" s="10">
        <v>40487</v>
      </c>
      <c r="C14" s="8">
        <v>88</v>
      </c>
      <c r="D14" s="8">
        <v>45</v>
      </c>
      <c r="E14" s="9">
        <v>0.54</v>
      </c>
      <c r="F14" s="8">
        <v>43</v>
      </c>
    </row>
    <row r="15" spans="1:8" ht="15">
      <c r="A15" s="6" t="s">
        <v>23</v>
      </c>
      <c r="B15" s="10">
        <v>40488</v>
      </c>
      <c r="C15" s="8">
        <v>77</v>
      </c>
      <c r="D15" s="8">
        <v>28</v>
      </c>
      <c r="E15" s="9">
        <v>0.36</v>
      </c>
      <c r="F15" s="8">
        <v>49</v>
      </c>
    </row>
    <row r="19" spans="2:2">
      <c r="B19" s="7"/>
    </row>
  </sheetData>
  <pageMargins left="0.75" right="0.75" top="1" bottom="1" header="0.5" footer="0.5"/>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dimension ref="A1:H23"/>
  <sheetViews>
    <sheetView workbookViewId="0">
      <selection activeCell="G21" sqref="G21"/>
    </sheetView>
  </sheetViews>
  <sheetFormatPr defaultRowHeight="12.75"/>
  <cols>
    <col min="1" max="1" width="11" style="6" customWidth="1"/>
    <col min="2" max="3" width="12" style="6" customWidth="1"/>
    <col min="4" max="4" width="13.7109375" style="6" customWidth="1"/>
    <col min="5" max="5" width="12.7109375" style="6" bestFit="1" customWidth="1"/>
    <col min="6" max="6" width="15.42578125" style="6" bestFit="1" customWidth="1"/>
    <col min="7" max="7" width="10.42578125" style="6" bestFit="1" customWidth="1"/>
    <col min="8" max="8" width="9.85546875" style="6" bestFit="1" customWidth="1"/>
    <col min="9" max="16384" width="9.140625" style="6"/>
  </cols>
  <sheetData>
    <row r="1" spans="1:8">
      <c r="A1" s="13" t="s">
        <v>43</v>
      </c>
      <c r="B1" s="13" t="s">
        <v>42</v>
      </c>
      <c r="C1" s="13" t="s">
        <v>41</v>
      </c>
      <c r="D1" s="13" t="s">
        <v>40</v>
      </c>
      <c r="E1" s="13" t="s">
        <v>39</v>
      </c>
      <c r="F1" s="13" t="s">
        <v>38</v>
      </c>
    </row>
    <row r="2" spans="1:8" ht="15">
      <c r="A2" s="6" t="s">
        <v>37</v>
      </c>
      <c r="B2" s="10">
        <v>40466</v>
      </c>
      <c r="C2" s="8">
        <v>25</v>
      </c>
      <c r="D2" s="8">
        <v>10</v>
      </c>
      <c r="E2" s="9">
        <v>0.4</v>
      </c>
      <c r="F2" s="8">
        <v>15</v>
      </c>
      <c r="H2" s="12"/>
    </row>
    <row r="3" spans="1:8" ht="15">
      <c r="A3" s="6" t="s">
        <v>36</v>
      </c>
      <c r="B3" s="10">
        <v>40467</v>
      </c>
      <c r="C3" s="8">
        <v>35</v>
      </c>
      <c r="D3" s="8">
        <v>12</v>
      </c>
      <c r="E3" s="9">
        <v>0.34</v>
      </c>
      <c r="F3" s="8">
        <v>23</v>
      </c>
    </row>
    <row r="4" spans="1:8" ht="15">
      <c r="A4" s="6" t="s">
        <v>35</v>
      </c>
      <c r="B4" s="10">
        <v>40470</v>
      </c>
      <c r="C4" s="8">
        <v>25</v>
      </c>
      <c r="D4" s="8">
        <v>20</v>
      </c>
      <c r="E4" s="9">
        <v>0.8</v>
      </c>
      <c r="F4" s="8">
        <v>5</v>
      </c>
    </row>
    <row r="5" spans="1:8" ht="15">
      <c r="A5" s="6" t="s">
        <v>34</v>
      </c>
      <c r="B5" s="10">
        <v>40471</v>
      </c>
      <c r="C5" s="8">
        <v>25</v>
      </c>
      <c r="D5" s="8">
        <v>20</v>
      </c>
      <c r="E5" s="9">
        <v>0.8</v>
      </c>
      <c r="F5" s="11" t="s">
        <v>27</v>
      </c>
    </row>
    <row r="6" spans="1:8" ht="15">
      <c r="A6" s="6" t="s">
        <v>33</v>
      </c>
      <c r="B6" s="10">
        <v>40472</v>
      </c>
      <c r="C6" s="8">
        <v>88</v>
      </c>
      <c r="D6" s="8">
        <v>80</v>
      </c>
      <c r="E6" s="9">
        <v>0.91</v>
      </c>
      <c r="F6" s="8">
        <v>8</v>
      </c>
    </row>
    <row r="7" spans="1:8" ht="15">
      <c r="A7" s="6" t="s">
        <v>32</v>
      </c>
      <c r="B7" s="10">
        <v>40473</v>
      </c>
      <c r="C7" s="8">
        <v>45</v>
      </c>
      <c r="D7" s="8">
        <v>25</v>
      </c>
      <c r="E7" s="9">
        <v>0.56000000000000005</v>
      </c>
      <c r="F7" s="8">
        <v>20</v>
      </c>
    </row>
    <row r="8" spans="1:8" ht="15">
      <c r="A8" s="6" t="s">
        <v>31</v>
      </c>
      <c r="B8" s="10">
        <v>40474</v>
      </c>
      <c r="C8" s="8">
        <v>60</v>
      </c>
      <c r="D8" s="8">
        <v>55</v>
      </c>
      <c r="E8" s="9">
        <v>0.92</v>
      </c>
      <c r="F8" s="8">
        <v>5</v>
      </c>
    </row>
    <row r="9" spans="1:8" ht="15">
      <c r="A9" s="6" t="s">
        <v>30</v>
      </c>
      <c r="B9" s="10">
        <v>40477</v>
      </c>
      <c r="C9" s="8">
        <v>21</v>
      </c>
      <c r="D9" s="8">
        <v>21</v>
      </c>
      <c r="E9" s="9">
        <v>1</v>
      </c>
      <c r="F9" s="11" t="s">
        <v>27</v>
      </c>
    </row>
    <row r="10" spans="1:8" ht="15">
      <c r="A10" s="6" t="s">
        <v>29</v>
      </c>
      <c r="B10" s="10">
        <v>40478</v>
      </c>
      <c r="C10" s="8">
        <v>33</v>
      </c>
      <c r="D10" s="8">
        <v>10</v>
      </c>
      <c r="E10" s="9">
        <v>0.3</v>
      </c>
      <c r="F10" s="8">
        <v>23</v>
      </c>
    </row>
    <row r="11" spans="1:8" ht="15">
      <c r="A11" s="6" t="s">
        <v>28</v>
      </c>
      <c r="B11" s="10">
        <v>40479</v>
      </c>
      <c r="C11" s="8">
        <v>65</v>
      </c>
      <c r="D11" s="8">
        <v>65</v>
      </c>
      <c r="E11" s="9">
        <v>1</v>
      </c>
      <c r="F11" s="11" t="s">
        <v>27</v>
      </c>
    </row>
    <row r="12" spans="1:8" ht="15">
      <c r="A12" s="6" t="s">
        <v>26</v>
      </c>
      <c r="B12" s="10">
        <v>40483</v>
      </c>
      <c r="C12" s="8">
        <v>25</v>
      </c>
      <c r="D12" s="8">
        <v>20</v>
      </c>
      <c r="E12" s="9">
        <v>0.8</v>
      </c>
      <c r="F12" s="8">
        <v>5</v>
      </c>
    </row>
    <row r="13" spans="1:8" ht="15">
      <c r="A13" s="6" t="s">
        <v>25</v>
      </c>
      <c r="B13" s="10">
        <v>40484</v>
      </c>
      <c r="C13" s="8">
        <v>44</v>
      </c>
      <c r="D13" s="8">
        <v>15</v>
      </c>
      <c r="E13" s="9">
        <v>0.34</v>
      </c>
      <c r="F13" s="8">
        <v>29</v>
      </c>
    </row>
    <row r="14" spans="1:8" ht="15">
      <c r="A14" s="6" t="s">
        <v>24</v>
      </c>
      <c r="B14" s="10">
        <v>40487</v>
      </c>
      <c r="C14" s="8">
        <v>88</v>
      </c>
      <c r="D14" s="8">
        <v>45</v>
      </c>
      <c r="E14" s="9">
        <v>0.54</v>
      </c>
      <c r="F14" s="8">
        <v>43</v>
      </c>
    </row>
    <row r="15" spans="1:8" ht="15">
      <c r="A15" s="6" t="s">
        <v>23</v>
      </c>
      <c r="B15" s="10">
        <v>40488</v>
      </c>
      <c r="C15" s="8">
        <v>77</v>
      </c>
      <c r="D15" s="8">
        <v>28</v>
      </c>
      <c r="E15" s="9">
        <v>0.36</v>
      </c>
      <c r="F15" s="8">
        <v>49</v>
      </c>
    </row>
    <row r="19" spans="1:8" ht="13.5" thickBot="1">
      <c r="B19" s="7"/>
    </row>
    <row r="20" spans="1:8" ht="13.5" thickBot="1">
      <c r="A20" s="54" t="s">
        <v>43</v>
      </c>
      <c r="B20" s="53" t="s">
        <v>42</v>
      </c>
      <c r="C20" s="53" t="s">
        <v>41</v>
      </c>
      <c r="D20" s="53" t="s">
        <v>40</v>
      </c>
      <c r="E20" s="53" t="s">
        <v>39</v>
      </c>
      <c r="F20" s="52" t="s">
        <v>38</v>
      </c>
    </row>
    <row r="21" spans="1:8" ht="15">
      <c r="A21" s="48"/>
      <c r="B21" s="7"/>
      <c r="C21" s="51"/>
      <c r="D21" s="47"/>
      <c r="E21" s="50">
        <v>1</v>
      </c>
      <c r="F21"/>
      <c r="G21" s="57">
        <f>DCOUNT(AllData,"Percent Paid",_xlnm.Criteria)</f>
        <v>2</v>
      </c>
      <c r="H21" s="6" t="s">
        <v>57</v>
      </c>
    </row>
    <row r="22" spans="1:8" ht="15">
      <c r="A22" s="48"/>
      <c r="B22" s="7"/>
      <c r="C22" s="51"/>
      <c r="D22" s="47"/>
      <c r="E22" s="50"/>
      <c r="F22"/>
      <c r="G22" s="49"/>
    </row>
    <row r="23" spans="1:8" ht="15">
      <c r="A23" s="48"/>
      <c r="B23" s="47"/>
      <c r="C23" s="47"/>
      <c r="D23" s="47"/>
      <c r="E23" s="47"/>
      <c r="F23"/>
    </row>
  </sheetData>
  <pageMargins left="0.75" right="0.75" top="1" bottom="1" header="0.5" footer="0.5"/>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dimension ref="A1:H23"/>
  <sheetViews>
    <sheetView workbookViewId="0">
      <selection activeCell="G21" sqref="G21"/>
    </sheetView>
  </sheetViews>
  <sheetFormatPr defaultRowHeight="12.75"/>
  <cols>
    <col min="1" max="1" width="11" style="6" customWidth="1"/>
    <col min="2" max="3" width="12" style="6" customWidth="1"/>
    <col min="4" max="4" width="13.7109375" style="6" customWidth="1"/>
    <col min="5" max="5" width="12.7109375" style="6" bestFit="1" customWidth="1"/>
    <col min="6" max="6" width="15.42578125" style="6" bestFit="1" customWidth="1"/>
    <col min="7" max="7" width="10.42578125" style="6" bestFit="1" customWidth="1"/>
    <col min="8" max="8" width="9.85546875" style="6" bestFit="1" customWidth="1"/>
    <col min="9" max="16384" width="9.140625" style="6"/>
  </cols>
  <sheetData>
    <row r="1" spans="1:8">
      <c r="A1" s="13" t="s">
        <v>43</v>
      </c>
      <c r="B1" s="13" t="s">
        <v>42</v>
      </c>
      <c r="C1" s="13" t="s">
        <v>41</v>
      </c>
      <c r="D1" s="13" t="s">
        <v>40</v>
      </c>
      <c r="E1" s="13" t="s">
        <v>39</v>
      </c>
      <c r="F1" s="13" t="s">
        <v>38</v>
      </c>
    </row>
    <row r="2" spans="1:8" ht="15">
      <c r="A2" s="6" t="s">
        <v>37</v>
      </c>
      <c r="B2" s="10">
        <v>40466</v>
      </c>
      <c r="C2" s="8">
        <v>25</v>
      </c>
      <c r="D2" s="8">
        <v>10</v>
      </c>
      <c r="E2" s="9">
        <v>0.4</v>
      </c>
      <c r="F2" s="8">
        <v>15</v>
      </c>
      <c r="H2" s="12"/>
    </row>
    <row r="3" spans="1:8" ht="15">
      <c r="A3" s="6" t="s">
        <v>36</v>
      </c>
      <c r="B3" s="10">
        <v>40467</v>
      </c>
      <c r="C3" s="8">
        <v>35</v>
      </c>
      <c r="D3" s="8">
        <v>12</v>
      </c>
      <c r="E3" s="9">
        <v>0.34</v>
      </c>
      <c r="F3" s="8">
        <v>23</v>
      </c>
    </row>
    <row r="4" spans="1:8" ht="15">
      <c r="A4" s="6" t="s">
        <v>35</v>
      </c>
      <c r="B4" s="10">
        <v>40470</v>
      </c>
      <c r="C4" s="8">
        <v>25</v>
      </c>
      <c r="D4" s="8">
        <v>20</v>
      </c>
      <c r="E4" s="9">
        <v>0.8</v>
      </c>
      <c r="F4" s="8">
        <v>5</v>
      </c>
    </row>
    <row r="5" spans="1:8" ht="15">
      <c r="A5" s="6" t="s">
        <v>34</v>
      </c>
      <c r="B5" s="10">
        <v>40471</v>
      </c>
      <c r="C5" s="8">
        <v>25</v>
      </c>
      <c r="D5" s="8">
        <v>20</v>
      </c>
      <c r="E5" s="9">
        <v>0.8</v>
      </c>
      <c r="F5" s="11" t="s">
        <v>27</v>
      </c>
    </row>
    <row r="6" spans="1:8" ht="15">
      <c r="A6" s="6" t="s">
        <v>33</v>
      </c>
      <c r="B6" s="10">
        <v>40472</v>
      </c>
      <c r="C6" s="8">
        <v>88</v>
      </c>
      <c r="D6" s="8">
        <v>80</v>
      </c>
      <c r="E6" s="9">
        <v>0.91</v>
      </c>
      <c r="F6" s="8">
        <v>8</v>
      </c>
    </row>
    <row r="7" spans="1:8" ht="15">
      <c r="A7" s="6" t="s">
        <v>32</v>
      </c>
      <c r="B7" s="10">
        <v>40473</v>
      </c>
      <c r="C7" s="8">
        <v>45</v>
      </c>
      <c r="D7" s="8">
        <v>25</v>
      </c>
      <c r="E7" s="9">
        <v>0.56000000000000005</v>
      </c>
      <c r="F7" s="8">
        <v>20</v>
      </c>
    </row>
    <row r="8" spans="1:8" ht="15">
      <c r="A8" s="6" t="s">
        <v>31</v>
      </c>
      <c r="B8" s="10">
        <v>40474</v>
      </c>
      <c r="C8" s="8">
        <v>60</v>
      </c>
      <c r="D8" s="8">
        <v>55</v>
      </c>
      <c r="E8" s="9">
        <v>0.92</v>
      </c>
      <c r="F8" s="8">
        <v>5</v>
      </c>
    </row>
    <row r="9" spans="1:8" ht="15">
      <c r="A9" s="6" t="s">
        <v>30</v>
      </c>
      <c r="B9" s="10">
        <v>40477</v>
      </c>
      <c r="C9" s="8">
        <v>21</v>
      </c>
      <c r="D9" s="8">
        <v>21</v>
      </c>
      <c r="E9" s="9">
        <v>1</v>
      </c>
      <c r="F9" s="11" t="s">
        <v>27</v>
      </c>
    </row>
    <row r="10" spans="1:8" ht="15">
      <c r="A10" s="6" t="s">
        <v>29</v>
      </c>
      <c r="B10" s="10">
        <v>40478</v>
      </c>
      <c r="C10" s="8">
        <v>33</v>
      </c>
      <c r="D10" s="8">
        <v>10</v>
      </c>
      <c r="E10" s="9">
        <v>0.3</v>
      </c>
      <c r="F10" s="8">
        <v>23</v>
      </c>
    </row>
    <row r="11" spans="1:8" ht="15">
      <c r="A11" s="6" t="s">
        <v>28</v>
      </c>
      <c r="B11" s="10">
        <v>40479</v>
      </c>
      <c r="C11" s="8">
        <v>65</v>
      </c>
      <c r="D11" s="8">
        <v>65</v>
      </c>
      <c r="E11" s="9">
        <v>1</v>
      </c>
      <c r="F11" s="11" t="s">
        <v>27</v>
      </c>
    </row>
    <row r="12" spans="1:8" ht="15">
      <c r="A12" s="6" t="s">
        <v>26</v>
      </c>
      <c r="B12" s="10">
        <v>40483</v>
      </c>
      <c r="C12" s="8">
        <v>25</v>
      </c>
      <c r="D12" s="8">
        <v>20</v>
      </c>
      <c r="E12" s="9">
        <v>0.8</v>
      </c>
      <c r="F12" s="8">
        <v>5</v>
      </c>
    </row>
    <row r="13" spans="1:8" ht="15">
      <c r="A13" s="6" t="s">
        <v>25</v>
      </c>
      <c r="B13" s="10">
        <v>40484</v>
      </c>
      <c r="C13" s="8">
        <v>44</v>
      </c>
      <c r="D13" s="8">
        <v>15</v>
      </c>
      <c r="E13" s="9">
        <v>0.34</v>
      </c>
      <c r="F13" s="8">
        <v>29</v>
      </c>
    </row>
    <row r="14" spans="1:8" ht="15">
      <c r="A14" s="6" t="s">
        <v>24</v>
      </c>
      <c r="B14" s="10">
        <v>40487</v>
      </c>
      <c r="C14" s="8">
        <v>88</v>
      </c>
      <c r="D14" s="8">
        <v>45</v>
      </c>
      <c r="E14" s="9">
        <v>0.54</v>
      </c>
      <c r="F14" s="8">
        <v>43</v>
      </c>
    </row>
    <row r="15" spans="1:8" ht="15">
      <c r="A15" s="6" t="s">
        <v>23</v>
      </c>
      <c r="B15" s="10">
        <v>40488</v>
      </c>
      <c r="C15" s="8">
        <v>77</v>
      </c>
      <c r="D15" s="8">
        <v>28</v>
      </c>
      <c r="E15" s="9">
        <v>0.36</v>
      </c>
      <c r="F15" s="8">
        <v>49</v>
      </c>
    </row>
    <row r="19" spans="1:8" ht="13.5" thickBot="1">
      <c r="B19" s="7"/>
    </row>
    <row r="20" spans="1:8" ht="13.5" thickBot="1">
      <c r="A20" s="54" t="s">
        <v>43</v>
      </c>
      <c r="B20" s="53" t="s">
        <v>42</v>
      </c>
      <c r="C20" s="53" t="s">
        <v>41</v>
      </c>
      <c r="D20" s="53" t="s">
        <v>40</v>
      </c>
      <c r="E20" s="53" t="s">
        <v>39</v>
      </c>
      <c r="F20" s="52" t="s">
        <v>38</v>
      </c>
    </row>
    <row r="21" spans="1:8" ht="15">
      <c r="A21" s="48"/>
      <c r="B21" s="7"/>
      <c r="C21" s="51">
        <v>65</v>
      </c>
      <c r="D21" s="47"/>
      <c r="E21" s="50">
        <v>1</v>
      </c>
      <c r="F21"/>
      <c r="G21" s="57">
        <f>DCOUNT(AllData,"Percent Paid",_xlnm.Criteria)</f>
        <v>1</v>
      </c>
      <c r="H21" s="6" t="s">
        <v>58</v>
      </c>
    </row>
    <row r="22" spans="1:8" ht="15">
      <c r="A22" s="48"/>
      <c r="B22" s="7"/>
      <c r="C22" s="51"/>
      <c r="D22" s="47"/>
      <c r="E22" s="50"/>
      <c r="F22"/>
      <c r="G22" s="49"/>
    </row>
    <row r="23" spans="1:8" ht="15">
      <c r="A23" s="48"/>
      <c r="B23" s="47"/>
      <c r="C23" s="47"/>
      <c r="D23" s="47"/>
      <c r="E23" s="47"/>
      <c r="F23"/>
    </row>
  </sheetData>
  <pageMargins left="0.75" right="0.75" top="1" bottom="1" header="0.5" footer="0.5"/>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dimension ref="A1:H23"/>
  <sheetViews>
    <sheetView workbookViewId="0">
      <selection activeCell="G21" sqref="G21:G22"/>
    </sheetView>
  </sheetViews>
  <sheetFormatPr defaultRowHeight="12.75"/>
  <cols>
    <col min="1" max="1" width="11" style="6" customWidth="1"/>
    <col min="2" max="3" width="12" style="6" customWidth="1"/>
    <col min="4" max="4" width="13.7109375" style="6" customWidth="1"/>
    <col min="5" max="5" width="12.7109375" style="6" bestFit="1" customWidth="1"/>
    <col min="6" max="6" width="15.42578125" style="6" bestFit="1" customWidth="1"/>
    <col min="7" max="7" width="10.42578125" style="6" bestFit="1" customWidth="1"/>
    <col min="8" max="8" width="10.85546875" style="6" bestFit="1" customWidth="1"/>
    <col min="9" max="16384" width="9.140625" style="6"/>
  </cols>
  <sheetData>
    <row r="1" spans="1:8">
      <c r="A1" s="13" t="s">
        <v>43</v>
      </c>
      <c r="B1" s="13" t="s">
        <v>42</v>
      </c>
      <c r="C1" s="13" t="s">
        <v>41</v>
      </c>
      <c r="D1" s="13" t="s">
        <v>40</v>
      </c>
      <c r="E1" s="13" t="s">
        <v>39</v>
      </c>
      <c r="F1" s="13" t="s">
        <v>38</v>
      </c>
    </row>
    <row r="2" spans="1:8" ht="15">
      <c r="A2" s="6" t="s">
        <v>37</v>
      </c>
      <c r="B2" s="10">
        <v>40466</v>
      </c>
      <c r="C2" s="8">
        <v>25</v>
      </c>
      <c r="D2" s="8">
        <v>10</v>
      </c>
      <c r="E2" s="9">
        <v>0.4</v>
      </c>
      <c r="F2" s="8">
        <v>15</v>
      </c>
      <c r="H2" s="12"/>
    </row>
    <row r="3" spans="1:8" ht="15">
      <c r="A3" s="6" t="s">
        <v>36</v>
      </c>
      <c r="B3" s="10">
        <v>40467</v>
      </c>
      <c r="C3" s="8">
        <v>35</v>
      </c>
      <c r="D3" s="8">
        <v>12</v>
      </c>
      <c r="E3" s="9">
        <v>0.34</v>
      </c>
      <c r="F3" s="8">
        <v>23</v>
      </c>
    </row>
    <row r="4" spans="1:8" ht="15">
      <c r="A4" s="6" t="s">
        <v>35</v>
      </c>
      <c r="B4" s="10">
        <v>40470</v>
      </c>
      <c r="C4" s="8">
        <v>25</v>
      </c>
      <c r="D4" s="8">
        <v>20</v>
      </c>
      <c r="E4" s="9">
        <v>0.8</v>
      </c>
      <c r="F4" s="8">
        <v>5</v>
      </c>
    </row>
    <row r="5" spans="1:8" ht="15">
      <c r="A5" s="6" t="s">
        <v>34</v>
      </c>
      <c r="B5" s="10">
        <v>40471</v>
      </c>
      <c r="C5" s="8">
        <v>25</v>
      </c>
      <c r="D5" s="8">
        <v>20</v>
      </c>
      <c r="E5" s="9">
        <v>0.8</v>
      </c>
      <c r="F5" s="11" t="s">
        <v>27</v>
      </c>
    </row>
    <row r="6" spans="1:8" ht="15">
      <c r="A6" s="6" t="s">
        <v>33</v>
      </c>
      <c r="B6" s="10">
        <v>40472</v>
      </c>
      <c r="C6" s="8">
        <v>88</v>
      </c>
      <c r="D6" s="8">
        <v>80</v>
      </c>
      <c r="E6" s="9">
        <v>0.91</v>
      </c>
      <c r="F6" s="8">
        <v>8</v>
      </c>
    </row>
    <row r="7" spans="1:8" ht="15">
      <c r="A7" s="6" t="s">
        <v>32</v>
      </c>
      <c r="B7" s="10">
        <v>40473</v>
      </c>
      <c r="C7" s="8">
        <v>45</v>
      </c>
      <c r="D7" s="8">
        <v>25</v>
      </c>
      <c r="E7" s="9">
        <v>0.56000000000000005</v>
      </c>
      <c r="F7" s="8">
        <v>20</v>
      </c>
    </row>
    <row r="8" spans="1:8" ht="15">
      <c r="A8" s="6" t="s">
        <v>31</v>
      </c>
      <c r="B8" s="10">
        <v>40474</v>
      </c>
      <c r="C8" s="8">
        <v>60</v>
      </c>
      <c r="D8" s="8">
        <v>55</v>
      </c>
      <c r="E8" s="9">
        <v>0.92</v>
      </c>
      <c r="F8" s="8">
        <v>5</v>
      </c>
    </row>
    <row r="9" spans="1:8" ht="15">
      <c r="A9" s="6" t="s">
        <v>30</v>
      </c>
      <c r="B9" s="10">
        <v>40477</v>
      </c>
      <c r="C9" s="8">
        <v>21</v>
      </c>
      <c r="D9" s="8">
        <v>21</v>
      </c>
      <c r="E9" s="9">
        <v>1</v>
      </c>
      <c r="F9" s="11" t="s">
        <v>27</v>
      </c>
    </row>
    <row r="10" spans="1:8" ht="15">
      <c r="A10" s="6" t="s">
        <v>29</v>
      </c>
      <c r="B10" s="10">
        <v>40478</v>
      </c>
      <c r="C10" s="8">
        <v>33</v>
      </c>
      <c r="D10" s="8">
        <v>10</v>
      </c>
      <c r="E10" s="9">
        <v>0.3</v>
      </c>
      <c r="F10" s="8">
        <v>23</v>
      </c>
    </row>
    <row r="11" spans="1:8" ht="15">
      <c r="A11" s="6" t="s">
        <v>28</v>
      </c>
      <c r="B11" s="10">
        <v>40479</v>
      </c>
      <c r="C11" s="8">
        <v>65</v>
      </c>
      <c r="D11" s="8">
        <v>65</v>
      </c>
      <c r="E11" s="9">
        <v>1</v>
      </c>
      <c r="F11" s="11" t="s">
        <v>27</v>
      </c>
    </row>
    <row r="12" spans="1:8" ht="15">
      <c r="A12" s="6" t="s">
        <v>26</v>
      </c>
      <c r="B12" s="10">
        <v>40483</v>
      </c>
      <c r="C12" s="8">
        <v>25</v>
      </c>
      <c r="D12" s="8">
        <v>20</v>
      </c>
      <c r="E12" s="9">
        <v>0.8</v>
      </c>
      <c r="F12" s="8">
        <v>5</v>
      </c>
    </row>
    <row r="13" spans="1:8" ht="15">
      <c r="A13" s="6" t="s">
        <v>25</v>
      </c>
      <c r="B13" s="10">
        <v>40484</v>
      </c>
      <c r="C13" s="8">
        <v>44</v>
      </c>
      <c r="D13" s="8">
        <v>15</v>
      </c>
      <c r="E13" s="9">
        <v>0.34</v>
      </c>
      <c r="F13" s="8">
        <v>29</v>
      </c>
    </row>
    <row r="14" spans="1:8" ht="15">
      <c r="A14" s="6" t="s">
        <v>24</v>
      </c>
      <c r="B14" s="10">
        <v>40487</v>
      </c>
      <c r="C14" s="8">
        <v>88</v>
      </c>
      <c r="D14" s="8">
        <v>45</v>
      </c>
      <c r="E14" s="9">
        <v>0.54</v>
      </c>
      <c r="F14" s="8">
        <v>43</v>
      </c>
    </row>
    <row r="15" spans="1:8" ht="15">
      <c r="A15" s="6" t="s">
        <v>23</v>
      </c>
      <c r="B15" s="10">
        <v>40488</v>
      </c>
      <c r="C15" s="8">
        <v>77</v>
      </c>
      <c r="D15" s="8">
        <v>28</v>
      </c>
      <c r="E15" s="9">
        <v>0.36</v>
      </c>
      <c r="F15" s="8">
        <v>49</v>
      </c>
    </row>
    <row r="19" spans="1:8" ht="13.5" thickBot="1">
      <c r="B19" s="7"/>
    </row>
    <row r="20" spans="1:8" ht="13.5" thickBot="1">
      <c r="A20" s="54" t="s">
        <v>43</v>
      </c>
      <c r="B20" s="53" t="s">
        <v>42</v>
      </c>
      <c r="C20" s="53" t="s">
        <v>41</v>
      </c>
      <c r="D20" s="53" t="s">
        <v>40</v>
      </c>
      <c r="E20" s="53" t="s">
        <v>39</v>
      </c>
      <c r="F20" s="52" t="s">
        <v>38</v>
      </c>
    </row>
    <row r="21" spans="1:8" ht="15">
      <c r="A21" s="48"/>
      <c r="B21" s="55" t="str">
        <f>"=&gt;"&amp;B5</f>
        <v>=&gt;40471</v>
      </c>
      <c r="C21" s="51">
        <v>65</v>
      </c>
      <c r="D21" s="47"/>
      <c r="E21" s="50">
        <v>1</v>
      </c>
      <c r="F21"/>
      <c r="G21" s="57">
        <f>DCOUNT(AllData,"Percent Paid",_xlnm.Criteria)</f>
        <v>1</v>
      </c>
      <c r="H21" s="6" t="s">
        <v>59</v>
      </c>
    </row>
    <row r="22" spans="1:8" ht="15">
      <c r="A22" s="48"/>
      <c r="B22" s="55" t="str">
        <f>"&lt;" &amp;B12</f>
        <v>&lt;40483</v>
      </c>
      <c r="C22" s="51">
        <v>65</v>
      </c>
      <c r="D22" s="47"/>
      <c r="E22" s="50">
        <v>1</v>
      </c>
      <c r="F22"/>
      <c r="G22" s="58" t="str">
        <f>DGET(AllData,"Name",_xlnm.Criteria)</f>
        <v>Aleisha H</v>
      </c>
      <c r="H22" s="6" t="s">
        <v>60</v>
      </c>
    </row>
    <row r="23" spans="1:8" ht="15">
      <c r="A23" s="48"/>
      <c r="B23" s="47"/>
      <c r="C23" s="47"/>
      <c r="D23" s="47"/>
      <c r="E23" s="47"/>
      <c r="F23"/>
    </row>
  </sheetData>
  <pageMargins left="0.75" right="0.75" top="1" bottom="1" header="0.5" footer="0.5"/>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dimension ref="A1:P21"/>
  <sheetViews>
    <sheetView showGridLines="0" workbookViewId="0">
      <selection activeCell="N22" sqref="N22"/>
    </sheetView>
  </sheetViews>
  <sheetFormatPr defaultRowHeight="12.75"/>
  <cols>
    <col min="1" max="1" width="8.85546875" style="6" bestFit="1" customWidth="1"/>
    <col min="2" max="2" width="12.7109375" style="6" bestFit="1" customWidth="1"/>
    <col min="3" max="3" width="8.85546875" style="6" bestFit="1" customWidth="1"/>
    <col min="4" max="5" width="12.7109375" style="6" bestFit="1" customWidth="1"/>
    <col min="6" max="6" width="15.42578125" style="6" bestFit="1" customWidth="1"/>
    <col min="7" max="7" width="18.28515625" style="6" customWidth="1"/>
    <col min="8" max="8" width="17.42578125" style="6" customWidth="1"/>
    <col min="9" max="14" width="9.140625" style="6"/>
    <col min="15" max="15" width="4.140625" style="6" customWidth="1"/>
    <col min="16" max="16384" width="9.140625" style="6"/>
  </cols>
  <sheetData>
    <row r="1" spans="1:16" ht="13.5" thickBot="1">
      <c r="A1" s="46" t="s">
        <v>56</v>
      </c>
      <c r="B1" s="46"/>
      <c r="C1" s="46"/>
      <c r="D1" s="46"/>
      <c r="E1" s="46"/>
      <c r="F1" s="46"/>
    </row>
    <row r="2" spans="1:16" ht="13.5" thickBot="1">
      <c r="A2" s="45" t="str">
        <f>[1]Data!A1</f>
        <v>Name</v>
      </c>
      <c r="B2" s="45" t="str">
        <f>[1]Data!B1</f>
        <v>Dates</v>
      </c>
      <c r="C2" s="45" t="str">
        <f>[1]Data!C1</f>
        <v>Full Cost</v>
      </c>
      <c r="D2" s="45" t="str">
        <f>[1]Data!D1</f>
        <v>Amount Paid</v>
      </c>
      <c r="E2" s="45" t="str">
        <f>[1]Data!E1</f>
        <v>Percent Paid</v>
      </c>
      <c r="F2" s="45" t="str">
        <f>[1]Data!F1</f>
        <v>Cost Remaining</v>
      </c>
      <c r="H2" s="44" t="str">
        <f>"&gt;= Average"</f>
        <v>&gt;= Average</v>
      </c>
    </row>
    <row r="3" spans="1:16" ht="15.75" thickBot="1">
      <c r="A3" s="43" t="s">
        <v>28</v>
      </c>
      <c r="B3" s="42">
        <f>DGET(AllData,B2,$A$2:$A$3)</f>
        <v>40479</v>
      </c>
      <c r="C3" s="41">
        <f>DGET(AllData,C2,$A$2:$A$3)</f>
        <v>65</v>
      </c>
      <c r="D3" s="41">
        <f>DGET(AllData,D2,$A$2:$A$3)</f>
        <v>65</v>
      </c>
      <c r="E3" s="40">
        <f>DGET(AllData,E2,$A$2:$A$3)</f>
        <v>1</v>
      </c>
      <c r="F3" s="39" t="str">
        <f>DGET(AllData,F2,$A$2:$A$3)</f>
        <v>-</v>
      </c>
      <c r="H3" s="38" t="b">
        <f>[1]Data!C2&gt;=AVERAGE([1]Data!$C$2:$C$15)</f>
        <v>0</v>
      </c>
    </row>
    <row r="4" spans="1:16">
      <c r="H4" s="38"/>
    </row>
    <row r="5" spans="1:16" ht="15.75" thickBot="1">
      <c r="H5" s="37">
        <f>DSUM(AllData,$C$2,H2:H3)</f>
        <v>0</v>
      </c>
    </row>
    <row r="7" spans="1:16">
      <c r="G7" s="34" t="s">
        <v>55</v>
      </c>
      <c r="H7" s="36"/>
    </row>
    <row r="8" spans="1:16">
      <c r="G8" s="35" t="s">
        <v>51</v>
      </c>
      <c r="H8" s="35" t="s">
        <v>45</v>
      </c>
    </row>
    <row r="9" spans="1:16">
      <c r="G9" s="34" t="s">
        <v>54</v>
      </c>
      <c r="H9" s="33"/>
      <c r="P9" s="18" t="s">
        <v>53</v>
      </c>
    </row>
    <row r="10" spans="1:16">
      <c r="G10" s="56">
        <v>40467</v>
      </c>
      <c r="H10" s="56">
        <v>40472</v>
      </c>
      <c r="P10" s="18" t="s">
        <v>52</v>
      </c>
    </row>
    <row r="11" spans="1:16" ht="15.75" thickBot="1">
      <c r="A11" s="32">
        <v>25</v>
      </c>
      <c r="B11" s="31">
        <v>1</v>
      </c>
      <c r="G11" s="30" t="str">
        <f>B2</f>
        <v>Dates</v>
      </c>
      <c r="H11" s="30" t="str">
        <f>B2</f>
        <v>Dates</v>
      </c>
      <c r="P11" s="18" t="s">
        <v>51</v>
      </c>
    </row>
    <row r="12" spans="1:16" ht="13.5" thickBot="1">
      <c r="A12" s="29" t="str">
        <f>[1]Data!C1</f>
        <v>Full Cost</v>
      </c>
      <c r="B12" s="28" t="str">
        <f>[1]Data!E1</f>
        <v>Percent Paid</v>
      </c>
      <c r="G12" s="6" t="str">
        <f>G8&amp;TEXT(G10,"dd/mm/yy")</f>
        <v>&gt;=16/10/10</v>
      </c>
      <c r="H12" s="27" t="str">
        <f>H8&amp;TEXT(H10,"dd/mm/yy")</f>
        <v>&lt;=21/10/10</v>
      </c>
      <c r="P12" s="18" t="s">
        <v>50</v>
      </c>
    </row>
    <row r="13" spans="1:16" ht="13.5" thickBot="1">
      <c r="A13" s="26" t="str">
        <f>"&gt;" &amp; A11</f>
        <v>&gt;25</v>
      </c>
      <c r="B13" s="26" t="str">
        <f>"&lt;" &amp;TEXT(B11,"0%")</f>
        <v>&lt;100%</v>
      </c>
      <c r="F13" s="25" t="s">
        <v>49</v>
      </c>
      <c r="G13" s="24"/>
      <c r="H13" s="23">
        <f>DSUM(AllData,$C$2,G11:H12)</f>
        <v>173</v>
      </c>
      <c r="P13" s="18" t="s">
        <v>48</v>
      </c>
    </row>
    <row r="14" spans="1:16">
      <c r="A14" s="22" t="s">
        <v>47</v>
      </c>
      <c r="B14" s="21"/>
      <c r="C14" s="21"/>
      <c r="D14" s="20"/>
      <c r="E14" s="19" t="s">
        <v>46</v>
      </c>
      <c r="P14" s="18" t="s">
        <v>45</v>
      </c>
    </row>
    <row r="15" spans="1:16" ht="13.5" thickBot="1">
      <c r="A15" s="17">
        <f>DCOUNT(AllData,A12,A12:B13)</f>
        <v>8</v>
      </c>
      <c r="B15" s="16"/>
      <c r="C15" s="16"/>
      <c r="D15" s="15"/>
      <c r="E15" s="59" t="s">
        <v>44</v>
      </c>
      <c r="F15" s="60"/>
      <c r="G15" s="60"/>
      <c r="H15" s="60"/>
    </row>
    <row r="16" spans="1:16">
      <c r="E16" s="60"/>
      <c r="F16" s="60"/>
      <c r="G16" s="60"/>
      <c r="H16" s="60"/>
    </row>
    <row r="17" spans="5:8">
      <c r="E17" s="60"/>
      <c r="F17" s="60"/>
      <c r="G17" s="60"/>
      <c r="H17" s="60"/>
    </row>
    <row r="18" spans="5:8">
      <c r="E18" s="60"/>
      <c r="F18" s="60"/>
      <c r="G18" s="60"/>
      <c r="H18" s="60"/>
    </row>
    <row r="19" spans="5:8" ht="40.5" customHeight="1">
      <c r="E19" s="60"/>
      <c r="F19" s="60"/>
      <c r="G19" s="60"/>
      <c r="H19" s="60"/>
    </row>
    <row r="20" spans="5:8">
      <c r="E20" s="14"/>
      <c r="F20" s="14"/>
      <c r="G20" s="14"/>
    </row>
    <row r="21" spans="5:8">
      <c r="E21" s="14"/>
      <c r="F21" s="14"/>
      <c r="G21" s="14"/>
    </row>
  </sheetData>
  <mergeCells count="1">
    <mergeCell ref="E15:H19"/>
  </mergeCells>
  <dataValidations count="5">
    <dataValidation type="list" allowBlank="1" showInputMessage="1" showErrorMessage="1" sqref="G8:H8">
      <formula1>$P$10:$P$14</formula1>
    </dataValidation>
    <dataValidation type="list" allowBlank="1" showInputMessage="1" showErrorMessage="1" sqref="G10:H10">
      <formula1>Dates</formula1>
    </dataValidation>
    <dataValidation type="list" allowBlank="1" showInputMessage="1" showErrorMessage="1" sqref="B11">
      <formula1>Percent_Paid</formula1>
    </dataValidation>
    <dataValidation type="list" allowBlank="1" showInputMessage="1" showErrorMessage="1" sqref="A11">
      <formula1>Full_Cost</formula1>
    </dataValidation>
    <dataValidation type="list" allowBlank="1" showInputMessage="1" showErrorMessage="1" sqref="A3">
      <formula1>Name</formula1>
    </dataValidation>
  </dataValidations>
  <hyperlinks>
    <hyperlink ref="E14" r:id="rId1" tooltip="If it's Microsoft Excel then it's us!"/>
  </hyperlinks>
  <pageMargins left="0.75" right="0.75" top="1" bottom="1" header="0.5" footer="0.5"/>
  <pageSetup paperSize="9" orientation="portrait" horizontalDpi="300" verticalDpi="300" copies="0" r:id="rId2"/>
  <headerFooter alignWithMargins="0"/>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Example 1</vt:lpstr>
      <vt:lpstr>Examples 2, 3, 4, 5</vt:lpstr>
      <vt:lpstr>Examples 6, 7</vt:lpstr>
      <vt:lpstr>DFunctions</vt:lpstr>
      <vt:lpstr>Example 8</vt:lpstr>
      <vt:lpstr>Example 9</vt:lpstr>
      <vt:lpstr>Examples 10,11</vt:lpstr>
      <vt:lpstr>Extracted Information</vt:lpstr>
      <vt:lpstr>'Example 8'!AllData</vt:lpstr>
      <vt:lpstr>'Example 9'!AllData</vt:lpstr>
      <vt:lpstr>'Examples 10,11'!AllData</vt:lpstr>
      <vt:lpstr>AllData</vt:lpstr>
      <vt:lpstr>'Example 9'!Criteria</vt:lpstr>
      <vt:lpstr>'Examples 10,11'!Criteria</vt:lpstr>
      <vt:lpstr>Criteria</vt:lpstr>
      <vt:lpstr>Dates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Raina</dc:creator>
  <cp:lastModifiedBy>Raina</cp:lastModifiedBy>
  <dcterms:created xsi:type="dcterms:W3CDTF">2010-06-19T05:50:03Z</dcterms:created>
  <dcterms:modified xsi:type="dcterms:W3CDTF">2011-02-04T00:09:49Z</dcterms:modified>
</cp:coreProperties>
</file>